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bhiluminacaopublica-my.sharepoint.com/personal/aline_fernandes_bhip_com_br/Documents/SGI/Obsoleto/Procedimentos/Projetos/"/>
    </mc:Choice>
  </mc:AlternateContent>
  <xr:revisionPtr revIDLastSave="11" documentId="8_{5105281C-F7F9-4CD9-9162-533F06DF57CF}" xr6:coauthVersionLast="45" xr6:coauthVersionMax="45" xr10:uidLastSave="{2BC669DC-F1A9-4B68-86E5-498304C98F17}"/>
  <bookViews>
    <workbookView xWindow="-120" yWindow="-120" windowWidth="20730" windowHeight="11160" xr2:uid="{00000000-000D-0000-FFFF-FFFF00000000}"/>
  </bookViews>
  <sheets>
    <sheet name="Anexo 2" sheetId="10" r:id="rId1"/>
    <sheet name="CABOS BT" sheetId="4" state="hidden" r:id="rId2"/>
  </sheets>
  <definedNames>
    <definedName name="_xlnm.Print_Area" localSheetId="0">'Anexo 2'!$A$5:$K$48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0" l="1"/>
  <c r="N21" i="10"/>
  <c r="M22" i="10"/>
  <c r="N22" i="10"/>
  <c r="M23" i="10"/>
  <c r="N23" i="10"/>
  <c r="M24" i="10"/>
  <c r="N24" i="10"/>
  <c r="M26" i="10"/>
  <c r="N26" i="10"/>
  <c r="M27" i="10"/>
  <c r="N27" i="10"/>
  <c r="M28" i="10"/>
  <c r="N28" i="10"/>
  <c r="M29" i="10"/>
  <c r="N29" i="10"/>
  <c r="M31" i="10"/>
  <c r="N31" i="10"/>
  <c r="M32" i="10"/>
  <c r="N32" i="10"/>
  <c r="M33" i="10"/>
  <c r="N33" i="10"/>
  <c r="M34" i="10"/>
  <c r="N34" i="10"/>
  <c r="M35" i="10"/>
  <c r="N35" i="10"/>
  <c r="E23" i="10"/>
  <c r="F23" i="10" s="1"/>
  <c r="E24" i="10"/>
  <c r="F24" i="10"/>
  <c r="J24" i="10" s="1"/>
  <c r="H24" i="10"/>
  <c r="I24" i="10" s="1"/>
  <c r="H25" i="10"/>
  <c r="I25" i="10" s="1"/>
  <c r="E25" i="10"/>
  <c r="F25" i="10" s="1"/>
  <c r="J25" i="10" s="1"/>
  <c r="E26" i="10"/>
  <c r="F26" i="10" s="1"/>
  <c r="J26" i="10" s="1"/>
  <c r="E27" i="10"/>
  <c r="F27" i="10" s="1"/>
  <c r="J27" i="10" s="1"/>
  <c r="H27" i="10"/>
  <c r="I27" i="10" s="1"/>
  <c r="E28" i="10"/>
  <c r="F28" i="10" s="1"/>
  <c r="J28" i="10" s="1"/>
  <c r="E29" i="10"/>
  <c r="F29" i="10" s="1"/>
  <c r="J29" i="10" s="1"/>
  <c r="E30" i="10"/>
  <c r="F30" i="10" s="1"/>
  <c r="J30" i="10" s="1"/>
  <c r="E31" i="10"/>
  <c r="F31" i="10" s="1"/>
  <c r="J31" i="10" s="1"/>
  <c r="K31" i="10" s="1"/>
  <c r="H31" i="10"/>
  <c r="I31" i="10" s="1"/>
  <c r="E32" i="10"/>
  <c r="F32" i="10" s="1"/>
  <c r="J32" i="10" s="1"/>
  <c r="K32" i="10" s="1"/>
  <c r="H32" i="10"/>
  <c r="I32" i="10" s="1"/>
  <c r="E33" i="10"/>
  <c r="F33" i="10" s="1"/>
  <c r="J33" i="10" s="1"/>
  <c r="K33" i="10" s="1"/>
  <c r="H33" i="10"/>
  <c r="I33" i="10" s="1"/>
  <c r="E34" i="10"/>
  <c r="F34" i="10" s="1"/>
  <c r="J34" i="10" s="1"/>
  <c r="K34" i="10" s="1"/>
  <c r="H34" i="10"/>
  <c r="I34" i="10" s="1"/>
  <c r="E35" i="10"/>
  <c r="F35" i="10" s="1"/>
  <c r="J35" i="10" s="1"/>
  <c r="K35" i="10" s="1"/>
  <c r="H35" i="10"/>
  <c r="I35" i="10" s="1"/>
  <c r="E36" i="10"/>
  <c r="F36" i="10" s="1"/>
  <c r="J36" i="10" s="1"/>
  <c r="K36" i="10" s="1"/>
  <c r="H36" i="10"/>
  <c r="I36" i="10" s="1"/>
  <c r="E37" i="10"/>
  <c r="F37" i="10" s="1"/>
  <c r="J37" i="10" s="1"/>
  <c r="K37" i="10" s="1"/>
  <c r="H37" i="10"/>
  <c r="I37" i="10" s="1"/>
  <c r="E38" i="10"/>
  <c r="F38" i="10" s="1"/>
  <c r="J38" i="10" s="1"/>
  <c r="K38" i="10" s="1"/>
  <c r="H38" i="10"/>
  <c r="I38" i="10" s="1"/>
  <c r="E39" i="10"/>
  <c r="F39" i="10" s="1"/>
  <c r="J39" i="10" s="1"/>
  <c r="K39" i="10" s="1"/>
  <c r="H39" i="10"/>
  <c r="I39" i="10" s="1"/>
  <c r="E40" i="10"/>
  <c r="F40" i="10" s="1"/>
  <c r="J40" i="10" s="1"/>
  <c r="K40" i="10" s="1"/>
  <c r="H40" i="10"/>
  <c r="I40" i="10" s="1"/>
  <c r="E41" i="10"/>
  <c r="H41" i="10"/>
  <c r="I41" i="10" s="1"/>
  <c r="E42" i="10"/>
  <c r="F42" i="10"/>
  <c r="J42" i="10" s="1"/>
  <c r="K42" i="10" s="1"/>
  <c r="H42" i="10"/>
  <c r="I42" i="10"/>
  <c r="E43" i="10"/>
  <c r="F43" i="10" s="1"/>
  <c r="J43" i="10" s="1"/>
  <c r="K43" i="10" s="1"/>
  <c r="H43" i="10"/>
  <c r="I43" i="10" s="1"/>
  <c r="E44" i="10"/>
  <c r="F44" i="10"/>
  <c r="H44" i="10"/>
  <c r="I44" i="10"/>
  <c r="E45" i="10"/>
  <c r="F45" i="10" s="1"/>
  <c r="J45" i="10" s="1"/>
  <c r="K45" i="10" s="1"/>
  <c r="H45" i="10"/>
  <c r="I45" i="10" s="1"/>
  <c r="H23" i="10"/>
  <c r="H29" i="10"/>
  <c r="I29" i="10" s="1"/>
  <c r="H26" i="10"/>
  <c r="I26" i="10" s="1"/>
  <c r="H30" i="10"/>
  <c r="I30" i="10" s="1"/>
  <c r="H28" i="10"/>
  <c r="I28" i="10" s="1"/>
  <c r="I23" i="10" l="1"/>
  <c r="J23" i="10"/>
  <c r="K23" i="10" s="1"/>
  <c r="K24" i="10" s="1"/>
  <c r="K25" i="10" s="1"/>
  <c r="K26" i="10" s="1"/>
  <c r="K27" i="10" s="1"/>
  <c r="K28" i="10" s="1"/>
  <c r="K29" i="10" s="1"/>
  <c r="K30" i="10" s="1"/>
</calcChain>
</file>

<file path=xl/sharedStrings.xml><?xml version="1.0" encoding="utf-8"?>
<sst xmlns="http://schemas.openxmlformats.org/spreadsheetml/2006/main" count="74" uniqueCount="70">
  <si>
    <t>CÁLCULO  DE  QUEDA  DE  TENSÃO</t>
  </si>
  <si>
    <t xml:space="preserve">DATA:    </t>
  </si>
  <si>
    <t>SERVIÇO</t>
  </si>
  <si>
    <t>PRIM   13,8KV</t>
  </si>
  <si>
    <t xml:space="preserve"> /SEC</t>
  </si>
  <si>
    <t>220/127V</t>
  </si>
  <si>
    <t>REFERÊNCIA: DESENHO Nº:</t>
  </si>
  <si>
    <t>TRECHO</t>
  </si>
  <si>
    <t>CARGA</t>
  </si>
  <si>
    <t>CONDUT.</t>
  </si>
  <si>
    <t>QUEDA   DE   TENSÃO</t>
  </si>
  <si>
    <t>DESIGNAÇÃO</t>
  </si>
  <si>
    <t>COMPRIMENTO</t>
  </si>
  <si>
    <t>DISTRIB</t>
  </si>
  <si>
    <t>ACUMUL. NO</t>
  </si>
  <si>
    <t>T O T A L</t>
  </si>
  <si>
    <t>UNITÁRIA</t>
  </si>
  <si>
    <t>NO TRECHO</t>
  </si>
  <si>
    <t>TOTAL</t>
  </si>
  <si>
    <t>FIM DO TRECHO</t>
  </si>
  <si>
    <t>A</t>
  </si>
  <si>
    <t>B</t>
  </si>
  <si>
    <t>C</t>
  </si>
  <si>
    <t>D</t>
  </si>
  <si>
    <t>(C/2+D)B=E</t>
  </si>
  <si>
    <t>F</t>
  </si>
  <si>
    <t>G</t>
  </si>
  <si>
    <t>E x G = H</t>
  </si>
  <si>
    <t>I</t>
  </si>
  <si>
    <t>PRIMÁRIA</t>
  </si>
  <si>
    <t>km</t>
  </si>
  <si>
    <t>MVA</t>
  </si>
  <si>
    <t>MVA x km</t>
  </si>
  <si>
    <t>SECUNDÁRIA</t>
  </si>
  <si>
    <t>100m</t>
  </si>
  <si>
    <t>kVA</t>
  </si>
  <si>
    <t>kVA x 100m</t>
  </si>
  <si>
    <t xml:space="preserve"> -</t>
  </si>
  <si>
    <t xml:space="preserve"> %</t>
  </si>
  <si>
    <t>CABO</t>
  </si>
  <si>
    <t>UNITARIA</t>
  </si>
  <si>
    <t xml:space="preserve">   DEMANDA   NOTURNA  -</t>
  </si>
  <si>
    <t xml:space="preserve">   DEMANDA    DIURNA  - </t>
  </si>
  <si>
    <t xml:space="preserve">   PREPARADO POR .......................................................... </t>
  </si>
  <si>
    <t>VISTO   ...................................................</t>
  </si>
  <si>
    <t>EM ........................................</t>
  </si>
  <si>
    <t xml:space="preserve"> /F . P .       0,92</t>
  </si>
  <si>
    <t>A) 1#16(16)</t>
  </si>
  <si>
    <t>B) 1#25(25)</t>
  </si>
  <si>
    <t>C) 2#16(16)</t>
  </si>
  <si>
    <t>D) 2#25(25</t>
  </si>
  <si>
    <t>E) 3#16(16)</t>
  </si>
  <si>
    <t>F) 3#25(25)</t>
  </si>
  <si>
    <t>G) 3#35(35)</t>
  </si>
  <si>
    <t>H) 3#50(50)</t>
  </si>
  <si>
    <t>I) 3#70(70)</t>
  </si>
  <si>
    <t>J) 3#120(120)</t>
  </si>
  <si>
    <t>K) 3#240(240)</t>
  </si>
  <si>
    <t>CIRCUITO (mm²)</t>
  </si>
  <si>
    <t>L) 3x1x120+70</t>
  </si>
  <si>
    <t>CICUITO 1 - TRANSF. TRIFÁSICO DE 30kVA</t>
  </si>
  <si>
    <t>EXTENSÃO DE REDE IP XXXX</t>
  </si>
  <si>
    <t xml:space="preserve"> </t>
  </si>
  <si>
    <t>CQT - BHIP</t>
  </si>
  <si>
    <t>Código</t>
  </si>
  <si>
    <t>Versão</t>
  </si>
  <si>
    <t>v.00</t>
  </si>
  <si>
    <t>Data</t>
  </si>
  <si>
    <t>Anexo 2/ 
MI-PROJ-01</t>
  </si>
  <si>
    <t>FOLHA: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</si>
</sst>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4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7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14"/>
      <name val="Cambria"/>
      <family val="1"/>
      <scheme val="major"/>
    </font>
    <font>
      <b/>
      <sz val="9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 applyBorder="1"/>
    <xf numFmtId="0" fontId="1" fillId="0" borderId="0" xfId="0" applyFo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Protection="1">
      <protection locked="0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0" xfId="0" applyFont="1" applyFill="1" applyBorder="1" applyProtection="1">
      <protection locked="0"/>
    </xf>
    <xf numFmtId="0" fontId="4" fillId="0" borderId="0" xfId="0" applyFont="1"/>
    <xf numFmtId="0" fontId="4" fillId="0" borderId="14" xfId="0" applyFont="1" applyBorder="1" applyAlignment="1">
      <alignment horizontal="center"/>
    </xf>
    <xf numFmtId="49" fontId="5" fillId="0" borderId="14" xfId="0" applyNumberFormat="1" applyFont="1" applyBorder="1"/>
    <xf numFmtId="49" fontId="5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/>
    <xf numFmtId="0" fontId="7" fillId="2" borderId="0" xfId="0" applyFont="1" applyFill="1" applyBorder="1"/>
    <xf numFmtId="0" fontId="9" fillId="0" borderId="2" xfId="0" applyFont="1" applyBorder="1" applyAlignment="1">
      <alignment horizontal="centerContinuous"/>
    </xf>
    <xf numFmtId="0" fontId="10" fillId="0" borderId="3" xfId="0" applyFont="1" applyBorder="1" applyAlignment="1" applyProtection="1">
      <protection locked="0"/>
    </xf>
    <xf numFmtId="0" fontId="9" fillId="2" borderId="0" xfId="0" applyFont="1" applyFill="1"/>
    <xf numFmtId="0" fontId="9" fillId="2" borderId="0" xfId="0" applyFont="1" applyFill="1" applyBorder="1"/>
    <xf numFmtId="0" fontId="9" fillId="0" borderId="0" xfId="0" applyFont="1" applyBorder="1" applyAlignment="1">
      <alignment horizontal="centerContinuous"/>
    </xf>
    <xf numFmtId="0" fontId="9" fillId="0" borderId="4" xfId="0" applyFont="1" applyBorder="1"/>
    <xf numFmtId="0" fontId="12" fillId="0" borderId="1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17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top"/>
      <protection locked="0"/>
    </xf>
    <xf numFmtId="0" fontId="15" fillId="0" borderId="5" xfId="0" applyFont="1" applyBorder="1" applyProtection="1">
      <protection locked="0"/>
    </xf>
    <xf numFmtId="0" fontId="15" fillId="0" borderId="5" xfId="0" applyFont="1" applyBorder="1" applyAlignment="1" applyProtection="1">
      <alignment vertical="top"/>
      <protection locked="0"/>
    </xf>
    <xf numFmtId="0" fontId="10" fillId="0" borderId="5" xfId="0" applyFont="1" applyBorder="1" applyAlignment="1" applyProtection="1">
      <protection locked="0"/>
    </xf>
    <xf numFmtId="0" fontId="10" fillId="0" borderId="7" xfId="0" applyFont="1" applyBorder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5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2" fontId="10" fillId="0" borderId="12" xfId="0" applyNumberFormat="1" applyFont="1" applyBorder="1" applyAlignment="1" applyProtection="1">
      <alignment horizontal="center" vertical="center"/>
      <protection locked="0"/>
    </xf>
    <xf numFmtId="2" fontId="13" fillId="0" borderId="12" xfId="0" applyNumberFormat="1" applyFont="1" applyBorder="1" applyAlignment="1" applyProtection="1">
      <alignment horizontal="center" vertical="center"/>
      <protection locked="0"/>
    </xf>
    <xf numFmtId="2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 applyProtection="1">
      <alignment vertical="center"/>
      <protection locked="0"/>
    </xf>
    <xf numFmtId="0" fontId="9" fillId="0" borderId="6" xfId="0" applyFont="1" applyBorder="1" applyProtection="1">
      <protection locked="0"/>
    </xf>
    <xf numFmtId="0" fontId="9" fillId="0" borderId="19" xfId="0" applyFont="1" applyBorder="1" applyProtection="1">
      <protection locked="0"/>
    </xf>
    <xf numFmtId="16" fontId="13" fillId="0" borderId="18" xfId="0" applyNumberFormat="1" applyFont="1" applyBorder="1" applyAlignment="1" applyProtection="1">
      <alignment horizontal="right" vertical="top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0" fontId="9" fillId="0" borderId="0" xfId="0" applyFont="1"/>
    <xf numFmtId="0" fontId="9" fillId="2" borderId="0" xfId="0" applyFont="1" applyFill="1" applyProtection="1">
      <protection locked="0"/>
    </xf>
    <xf numFmtId="0" fontId="7" fillId="0" borderId="0" xfId="0" applyFont="1"/>
    <xf numFmtId="0" fontId="1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8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4" fontId="18" fillId="0" borderId="14" xfId="0" applyNumberFormat="1" applyFont="1" applyBorder="1" applyAlignment="1">
      <alignment horizontal="center" vertical="center" wrapText="1"/>
    </xf>
    <xf numFmtId="0" fontId="7" fillId="0" borderId="0" xfId="0" applyFont="1" applyBorder="1"/>
    <xf numFmtId="14" fontId="6" fillId="0" borderId="0" xfId="0" applyNumberFormat="1" applyFont="1" applyBorder="1" applyAlignment="1">
      <alignment horizontal="center" vertical="center"/>
    </xf>
    <xf numFmtId="0" fontId="9" fillId="0" borderId="19" xfId="0" applyFont="1" applyBorder="1"/>
    <xf numFmtId="14" fontId="10" fillId="0" borderId="6" xfId="0" applyNumberFormat="1" applyFont="1" applyBorder="1" applyAlignment="1">
      <alignment horizontal="left" vertical="top"/>
    </xf>
    <xf numFmtId="14" fontId="17" fillId="0" borderId="14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left"/>
    </xf>
    <xf numFmtId="0" fontId="10" fillId="0" borderId="19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152400</xdr:rowOff>
    </xdr:from>
    <xdr:to>
      <xdr:col>7</xdr:col>
      <xdr:colOff>409575</xdr:colOff>
      <xdr:row>12</xdr:row>
      <xdr:rowOff>409575</xdr:rowOff>
    </xdr:to>
    <xdr:sp macro="" textlink="">
      <xdr:nvSpPr>
        <xdr:cNvPr id="6367" name="Text Box 1">
          <a:extLst>
            <a:ext uri="{FF2B5EF4-FFF2-40B4-BE49-F238E27FC236}">
              <a16:creationId xmlns:a16="http://schemas.microsoft.com/office/drawing/2014/main" id="{1563A519-3BDC-4455-AF19-2BFC5EE6350D}"/>
            </a:ext>
          </a:extLst>
        </xdr:cNvPr>
        <xdr:cNvSpPr txBox="1">
          <a:spLocks noChangeArrowheads="1"/>
        </xdr:cNvSpPr>
      </xdr:nvSpPr>
      <xdr:spPr bwMode="auto">
        <a:xfrm>
          <a:off x="6076950" y="34861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228600</xdr:colOff>
      <xdr:row>12</xdr:row>
      <xdr:rowOff>190500</xdr:rowOff>
    </xdr:from>
    <xdr:to>
      <xdr:col>10</xdr:col>
      <xdr:colOff>333375</xdr:colOff>
      <xdr:row>12</xdr:row>
      <xdr:rowOff>447675</xdr:rowOff>
    </xdr:to>
    <xdr:sp macro="" textlink="">
      <xdr:nvSpPr>
        <xdr:cNvPr id="6368" name="Text Box 2">
          <a:extLst>
            <a:ext uri="{FF2B5EF4-FFF2-40B4-BE49-F238E27FC236}">
              <a16:creationId xmlns:a16="http://schemas.microsoft.com/office/drawing/2014/main" id="{CFB4E406-9888-4AB1-9DA2-0EF43ED16318}"/>
            </a:ext>
          </a:extLst>
        </xdr:cNvPr>
        <xdr:cNvSpPr txBox="1">
          <a:spLocks noChangeArrowheads="1"/>
        </xdr:cNvSpPr>
      </xdr:nvSpPr>
      <xdr:spPr bwMode="auto">
        <a:xfrm>
          <a:off x="7924800" y="35242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12</xdr:row>
      <xdr:rowOff>190500</xdr:rowOff>
    </xdr:from>
    <xdr:to>
      <xdr:col>6</xdr:col>
      <xdr:colOff>371475</xdr:colOff>
      <xdr:row>12</xdr:row>
      <xdr:rowOff>447675</xdr:rowOff>
    </xdr:to>
    <xdr:sp macro="" textlink="">
      <xdr:nvSpPr>
        <xdr:cNvPr id="6369" name="Text Box 3">
          <a:extLst>
            <a:ext uri="{FF2B5EF4-FFF2-40B4-BE49-F238E27FC236}">
              <a16:creationId xmlns:a16="http://schemas.microsoft.com/office/drawing/2014/main" id="{5F5BCEC0-DDF2-4657-AE21-165A1CE25F71}"/>
            </a:ext>
          </a:extLst>
        </xdr:cNvPr>
        <xdr:cNvSpPr txBox="1">
          <a:spLocks noChangeArrowheads="1"/>
        </xdr:cNvSpPr>
      </xdr:nvSpPr>
      <xdr:spPr bwMode="auto">
        <a:xfrm>
          <a:off x="5153025" y="35242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12</xdr:row>
      <xdr:rowOff>0</xdr:rowOff>
    </xdr:from>
    <xdr:to>
      <xdr:col>3</xdr:col>
      <xdr:colOff>704850</xdr:colOff>
      <xdr:row>12</xdr:row>
      <xdr:rowOff>257175</xdr:rowOff>
    </xdr:to>
    <xdr:sp macro="" textlink="">
      <xdr:nvSpPr>
        <xdr:cNvPr id="6370" name="Text Box 4">
          <a:extLst>
            <a:ext uri="{FF2B5EF4-FFF2-40B4-BE49-F238E27FC236}">
              <a16:creationId xmlns:a16="http://schemas.microsoft.com/office/drawing/2014/main" id="{202152B9-13E4-4623-B1EC-3474C0ED4012}"/>
            </a:ext>
          </a:extLst>
        </xdr:cNvPr>
        <xdr:cNvSpPr txBox="1">
          <a:spLocks noChangeArrowheads="1"/>
        </xdr:cNvSpPr>
      </xdr:nvSpPr>
      <xdr:spPr bwMode="auto">
        <a:xfrm>
          <a:off x="2686050" y="33337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457200</xdr:colOff>
      <xdr:row>10</xdr:row>
      <xdr:rowOff>495300</xdr:rowOff>
    </xdr:from>
    <xdr:to>
      <xdr:col>5</xdr:col>
      <xdr:colOff>561975</xdr:colOff>
      <xdr:row>11</xdr:row>
      <xdr:rowOff>238125</xdr:rowOff>
    </xdr:to>
    <xdr:sp macro="" textlink="">
      <xdr:nvSpPr>
        <xdr:cNvPr id="6371" name="Text Box 5">
          <a:extLst>
            <a:ext uri="{FF2B5EF4-FFF2-40B4-BE49-F238E27FC236}">
              <a16:creationId xmlns:a16="http://schemas.microsoft.com/office/drawing/2014/main" id="{4155025D-DB22-4C58-87B6-36EB69E2BD4E}"/>
            </a:ext>
          </a:extLst>
        </xdr:cNvPr>
        <xdr:cNvSpPr txBox="1">
          <a:spLocks noChangeArrowheads="1"/>
        </xdr:cNvSpPr>
      </xdr:nvSpPr>
      <xdr:spPr bwMode="auto">
        <a:xfrm>
          <a:off x="4638675" y="28194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333375</xdr:colOff>
      <xdr:row>10</xdr:row>
      <xdr:rowOff>114300</xdr:rowOff>
    </xdr:from>
    <xdr:to>
      <xdr:col>5</xdr:col>
      <xdr:colOff>428625</xdr:colOff>
      <xdr:row>10</xdr:row>
      <xdr:rowOff>371475</xdr:rowOff>
    </xdr:to>
    <xdr:sp macro="" textlink="">
      <xdr:nvSpPr>
        <xdr:cNvPr id="6372" name="Text Box 6">
          <a:extLst>
            <a:ext uri="{FF2B5EF4-FFF2-40B4-BE49-F238E27FC236}">
              <a16:creationId xmlns:a16="http://schemas.microsoft.com/office/drawing/2014/main" id="{4E2D7319-70EC-41DC-B1BE-5A3E2D7ABF9A}"/>
            </a:ext>
          </a:extLst>
        </xdr:cNvPr>
        <xdr:cNvSpPr txBox="1">
          <a:spLocks noChangeArrowheads="1"/>
        </xdr:cNvSpPr>
      </xdr:nvSpPr>
      <xdr:spPr bwMode="auto">
        <a:xfrm>
          <a:off x="451485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12</xdr:row>
      <xdr:rowOff>0</xdr:rowOff>
    </xdr:from>
    <xdr:to>
      <xdr:col>3</xdr:col>
      <xdr:colOff>257175</xdr:colOff>
      <xdr:row>12</xdr:row>
      <xdr:rowOff>257175</xdr:rowOff>
    </xdr:to>
    <xdr:sp macro="" textlink="">
      <xdr:nvSpPr>
        <xdr:cNvPr id="6373" name="Text Box 7">
          <a:extLst>
            <a:ext uri="{FF2B5EF4-FFF2-40B4-BE49-F238E27FC236}">
              <a16:creationId xmlns:a16="http://schemas.microsoft.com/office/drawing/2014/main" id="{F9FDFAB2-E20D-4DE3-89A2-293CEC96CCD1}"/>
            </a:ext>
          </a:extLst>
        </xdr:cNvPr>
        <xdr:cNvSpPr txBox="1">
          <a:spLocks noChangeArrowheads="1"/>
        </xdr:cNvSpPr>
      </xdr:nvSpPr>
      <xdr:spPr bwMode="auto">
        <a:xfrm>
          <a:off x="2228850" y="333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495300</xdr:colOff>
      <xdr:row>14</xdr:row>
      <xdr:rowOff>28575</xdr:rowOff>
    </xdr:from>
    <xdr:to>
      <xdr:col>2</xdr:col>
      <xdr:colOff>600075</xdr:colOff>
      <xdr:row>14</xdr:row>
      <xdr:rowOff>276225</xdr:rowOff>
    </xdr:to>
    <xdr:sp macro="" textlink="">
      <xdr:nvSpPr>
        <xdr:cNvPr id="6374" name="Text Box 8">
          <a:extLst>
            <a:ext uri="{FF2B5EF4-FFF2-40B4-BE49-F238E27FC236}">
              <a16:creationId xmlns:a16="http://schemas.microsoft.com/office/drawing/2014/main" id="{886792E8-0D4D-4F4A-8E65-4BC57EB2E1C8}"/>
            </a:ext>
          </a:extLst>
        </xdr:cNvPr>
        <xdr:cNvSpPr txBox="1">
          <a:spLocks noChangeArrowheads="1"/>
        </xdr:cNvSpPr>
      </xdr:nvSpPr>
      <xdr:spPr bwMode="auto">
        <a:xfrm>
          <a:off x="1924050" y="4371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14</xdr:row>
      <xdr:rowOff>0</xdr:rowOff>
    </xdr:from>
    <xdr:to>
      <xdr:col>1</xdr:col>
      <xdr:colOff>371475</xdr:colOff>
      <xdr:row>14</xdr:row>
      <xdr:rowOff>257175</xdr:rowOff>
    </xdr:to>
    <xdr:sp macro="" textlink="">
      <xdr:nvSpPr>
        <xdr:cNvPr id="6375" name="Text Box 9">
          <a:extLst>
            <a:ext uri="{FF2B5EF4-FFF2-40B4-BE49-F238E27FC236}">
              <a16:creationId xmlns:a16="http://schemas.microsoft.com/office/drawing/2014/main" id="{50A08FFF-B1CB-40F5-82C2-1417B1C05A25}"/>
            </a:ext>
          </a:extLst>
        </xdr:cNvPr>
        <xdr:cNvSpPr txBox="1">
          <a:spLocks noChangeArrowheads="1"/>
        </xdr:cNvSpPr>
      </xdr:nvSpPr>
      <xdr:spPr bwMode="auto">
        <a:xfrm>
          <a:off x="923925" y="43434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10</xdr:row>
      <xdr:rowOff>342900</xdr:rowOff>
    </xdr:from>
    <xdr:to>
      <xdr:col>3</xdr:col>
      <xdr:colOff>257175</xdr:colOff>
      <xdr:row>11</xdr:row>
      <xdr:rowOff>85725</xdr:rowOff>
    </xdr:to>
    <xdr:sp macro="" textlink="">
      <xdr:nvSpPr>
        <xdr:cNvPr id="6376" name="Text Box 10">
          <a:extLst>
            <a:ext uri="{FF2B5EF4-FFF2-40B4-BE49-F238E27FC236}">
              <a16:creationId xmlns:a16="http://schemas.microsoft.com/office/drawing/2014/main" id="{C09BE283-9F9C-49A9-A0BB-B04B9A4321A9}"/>
            </a:ext>
          </a:extLst>
        </xdr:cNvPr>
        <xdr:cNvSpPr txBox="1">
          <a:spLocks noChangeArrowheads="1"/>
        </xdr:cNvSpPr>
      </xdr:nvSpPr>
      <xdr:spPr bwMode="auto">
        <a:xfrm>
          <a:off x="2228850" y="26670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828675</xdr:colOff>
      <xdr:row>13</xdr:row>
      <xdr:rowOff>447675</xdr:rowOff>
    </xdr:from>
    <xdr:to>
      <xdr:col>7</xdr:col>
      <xdr:colOff>38100</xdr:colOff>
      <xdr:row>14</xdr:row>
      <xdr:rowOff>190500</xdr:rowOff>
    </xdr:to>
    <xdr:sp macro="" textlink="">
      <xdr:nvSpPr>
        <xdr:cNvPr id="6377" name="Text Box 11">
          <a:extLst>
            <a:ext uri="{FF2B5EF4-FFF2-40B4-BE49-F238E27FC236}">
              <a16:creationId xmlns:a16="http://schemas.microsoft.com/office/drawing/2014/main" id="{78885599-54C0-42A3-87F2-33A802F35B75}"/>
            </a:ext>
          </a:extLst>
        </xdr:cNvPr>
        <xdr:cNvSpPr txBox="1">
          <a:spLocks noChangeArrowheads="1"/>
        </xdr:cNvSpPr>
      </xdr:nvSpPr>
      <xdr:spPr bwMode="auto">
        <a:xfrm>
          <a:off x="5715000" y="4286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14</xdr:row>
      <xdr:rowOff>419100</xdr:rowOff>
    </xdr:from>
    <xdr:to>
      <xdr:col>3</xdr:col>
      <xdr:colOff>533400</xdr:colOff>
      <xdr:row>15</xdr:row>
      <xdr:rowOff>161925</xdr:rowOff>
    </xdr:to>
    <xdr:sp macro="" textlink="">
      <xdr:nvSpPr>
        <xdr:cNvPr id="6378" name="Text Box 12">
          <a:extLst>
            <a:ext uri="{FF2B5EF4-FFF2-40B4-BE49-F238E27FC236}">
              <a16:creationId xmlns:a16="http://schemas.microsoft.com/office/drawing/2014/main" id="{CDEADB74-666F-40EB-A51C-B320AFD25E64}"/>
            </a:ext>
          </a:extLst>
        </xdr:cNvPr>
        <xdr:cNvSpPr txBox="1">
          <a:spLocks noChangeArrowheads="1"/>
        </xdr:cNvSpPr>
      </xdr:nvSpPr>
      <xdr:spPr bwMode="auto">
        <a:xfrm>
          <a:off x="2505075" y="47625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390525</xdr:colOff>
      <xdr:row>10</xdr:row>
      <xdr:rowOff>485775</xdr:rowOff>
    </xdr:from>
    <xdr:to>
      <xdr:col>5</xdr:col>
      <xdr:colOff>495300</xdr:colOff>
      <xdr:row>11</xdr:row>
      <xdr:rowOff>228600</xdr:rowOff>
    </xdr:to>
    <xdr:sp macro="" textlink="">
      <xdr:nvSpPr>
        <xdr:cNvPr id="6379" name="Text Box 13">
          <a:extLst>
            <a:ext uri="{FF2B5EF4-FFF2-40B4-BE49-F238E27FC236}">
              <a16:creationId xmlns:a16="http://schemas.microsoft.com/office/drawing/2014/main" id="{6884C2C7-5E8C-4DFC-B2F4-D2DA7B9AD96E}"/>
            </a:ext>
          </a:extLst>
        </xdr:cNvPr>
        <xdr:cNvSpPr txBox="1">
          <a:spLocks noChangeArrowheads="1"/>
        </xdr:cNvSpPr>
      </xdr:nvSpPr>
      <xdr:spPr bwMode="auto">
        <a:xfrm>
          <a:off x="4572000" y="28098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85725</xdr:rowOff>
    </xdr:from>
    <xdr:to>
      <xdr:col>3</xdr:col>
      <xdr:colOff>390525</xdr:colOff>
      <xdr:row>2</xdr:row>
      <xdr:rowOff>19050</xdr:rowOff>
    </xdr:to>
    <xdr:pic>
      <xdr:nvPicPr>
        <xdr:cNvPr id="6380" name="Imagem 14">
          <a:extLst>
            <a:ext uri="{FF2B5EF4-FFF2-40B4-BE49-F238E27FC236}">
              <a16:creationId xmlns:a16="http://schemas.microsoft.com/office/drawing/2014/main" id="{B06CF816-8C2B-44EA-8C1A-5B0B09E70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371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"/>
  <sheetViews>
    <sheetView showGridLines="0" tabSelected="1" zoomScaleNormal="100" workbookViewId="0">
      <selection activeCell="M9" sqref="M9"/>
    </sheetView>
  </sheetViews>
  <sheetFormatPr defaultColWidth="11.42578125" defaultRowHeight="12.75" x14ac:dyDescent="0.2"/>
  <cols>
    <col min="1" max="1" width="9.85546875" style="91" customWidth="1"/>
    <col min="2" max="2" width="11.5703125" style="91" customWidth="1"/>
    <col min="3" max="3" width="9.7109375" style="91" customWidth="1"/>
    <col min="4" max="4" width="18.85546875" style="91" customWidth="1"/>
    <col min="5" max="5" width="12.7109375" style="91" customWidth="1"/>
    <col min="6" max="6" width="10.5703125" style="91" customWidth="1"/>
    <col min="7" max="7" width="13.28515625" style="91" customWidth="1"/>
    <col min="8" max="8" width="9.28515625" style="91" customWidth="1"/>
    <col min="9" max="9" width="9.140625" style="91" customWidth="1"/>
    <col min="10" max="10" width="10.42578125" style="91" customWidth="1"/>
    <col min="11" max="11" width="14.5703125" style="91" customWidth="1"/>
    <col min="12" max="12" width="11.42578125" style="17" customWidth="1"/>
    <col min="13" max="13" width="13.5703125" style="18" customWidth="1"/>
    <col min="14" max="14" width="11.42578125" style="18" customWidth="1"/>
    <col min="15" max="72" width="11.42578125" style="1" customWidth="1"/>
    <col min="73" max="16384" width="11.42578125" style="2"/>
  </cols>
  <sheetData>
    <row r="1" spans="1:72" ht="22.5" customHeight="1" x14ac:dyDescent="0.2">
      <c r="A1" s="103" t="s">
        <v>62</v>
      </c>
      <c r="B1" s="103"/>
      <c r="C1" s="103"/>
      <c r="D1" s="103"/>
      <c r="E1" s="102" t="s">
        <v>63</v>
      </c>
      <c r="F1" s="102"/>
      <c r="G1" s="102"/>
      <c r="H1" s="102"/>
      <c r="I1" s="102"/>
      <c r="J1" s="94" t="s">
        <v>64</v>
      </c>
      <c r="K1" s="95" t="s">
        <v>68</v>
      </c>
    </row>
    <row r="2" spans="1:72" ht="22.5" customHeight="1" x14ac:dyDescent="0.2">
      <c r="A2" s="103"/>
      <c r="B2" s="103"/>
      <c r="C2" s="103"/>
      <c r="D2" s="103"/>
      <c r="E2" s="102"/>
      <c r="F2" s="102"/>
      <c r="G2" s="102"/>
      <c r="H2" s="102"/>
      <c r="I2" s="102"/>
      <c r="J2" s="94" t="s">
        <v>65</v>
      </c>
      <c r="K2" s="96" t="s">
        <v>66</v>
      </c>
    </row>
    <row r="3" spans="1:72" ht="22.5" customHeight="1" x14ac:dyDescent="0.2">
      <c r="A3" s="103"/>
      <c r="B3" s="103"/>
      <c r="C3" s="103"/>
      <c r="D3" s="103"/>
      <c r="E3" s="102"/>
      <c r="F3" s="102"/>
      <c r="G3" s="102"/>
      <c r="H3" s="102"/>
      <c r="I3" s="102"/>
      <c r="J3" s="94" t="s">
        <v>67</v>
      </c>
      <c r="K3" s="97">
        <v>44074</v>
      </c>
    </row>
    <row r="4" spans="1:72" ht="8.25" customHeight="1" x14ac:dyDescent="0.2">
      <c r="A4" s="98"/>
      <c r="B4" s="98"/>
      <c r="C4" s="98"/>
      <c r="D4" s="99"/>
      <c r="E4" s="99"/>
      <c r="F4" s="99"/>
      <c r="G4" s="99"/>
      <c r="H4" s="99"/>
      <c r="I4" s="99"/>
      <c r="J4" s="99"/>
      <c r="K4" s="99"/>
    </row>
    <row r="5" spans="1:72" x14ac:dyDescent="0.2">
      <c r="A5" s="119" t="s">
        <v>0</v>
      </c>
      <c r="B5" s="120"/>
      <c r="C5" s="120"/>
      <c r="D5" s="120"/>
      <c r="E5" s="120"/>
      <c r="F5" s="120"/>
      <c r="G5" s="120"/>
      <c r="H5" s="121"/>
      <c r="I5" s="19"/>
      <c r="J5" s="116" t="s">
        <v>69</v>
      </c>
      <c r="K5" s="20"/>
      <c r="L5" s="21"/>
      <c r="M5" s="22"/>
      <c r="N5" s="22"/>
      <c r="O5" s="6"/>
    </row>
    <row r="6" spans="1:72" ht="17.25" customHeight="1" x14ac:dyDescent="0.2">
      <c r="A6" s="104"/>
      <c r="B6" s="105"/>
      <c r="C6" s="105"/>
      <c r="D6" s="105"/>
      <c r="E6" s="105"/>
      <c r="F6" s="105"/>
      <c r="G6" s="105"/>
      <c r="H6" s="106"/>
      <c r="I6" s="23"/>
      <c r="J6" s="117"/>
      <c r="K6" s="24"/>
      <c r="L6" s="21"/>
      <c r="M6" s="22"/>
      <c r="N6" s="22"/>
      <c r="O6" s="6"/>
    </row>
    <row r="7" spans="1:72" ht="16.5" customHeight="1" x14ac:dyDescent="0.2">
      <c r="A7" s="122"/>
      <c r="B7" s="123"/>
      <c r="C7" s="123"/>
      <c r="D7" s="123"/>
      <c r="E7" s="123"/>
      <c r="F7" s="123"/>
      <c r="G7" s="123"/>
      <c r="H7" s="124"/>
      <c r="I7" s="100"/>
      <c r="J7" s="118" t="s">
        <v>1</v>
      </c>
      <c r="K7" s="101"/>
      <c r="L7" s="21"/>
      <c r="M7" s="22"/>
      <c r="N7" s="22"/>
      <c r="O7" s="6"/>
    </row>
    <row r="8" spans="1:72" s="16" customFormat="1" ht="21" customHeight="1" x14ac:dyDescent="0.2">
      <c r="A8" s="25" t="s">
        <v>2</v>
      </c>
      <c r="B8" s="107" t="s">
        <v>61</v>
      </c>
      <c r="C8" s="107"/>
      <c r="D8" s="107"/>
      <c r="E8" s="107"/>
      <c r="F8" s="107"/>
      <c r="G8" s="107"/>
      <c r="H8" s="107"/>
      <c r="I8" s="107"/>
      <c r="J8" s="107"/>
      <c r="K8" s="108"/>
      <c r="L8" s="26"/>
      <c r="M8" s="27"/>
      <c r="N8" s="27"/>
      <c r="O8" s="1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</row>
    <row r="9" spans="1:72" s="16" customFormat="1" ht="24.75" customHeight="1" x14ac:dyDescent="0.2">
      <c r="A9" s="28" t="s">
        <v>60</v>
      </c>
      <c r="B9" s="29"/>
      <c r="C9" s="30"/>
      <c r="D9" s="30"/>
      <c r="E9" s="30"/>
      <c r="F9" s="29" t="s">
        <v>3</v>
      </c>
      <c r="G9" s="31" t="s">
        <v>4</v>
      </c>
      <c r="H9" s="29" t="s">
        <v>5</v>
      </c>
      <c r="I9" s="29"/>
      <c r="J9" s="32" t="s">
        <v>46</v>
      </c>
      <c r="K9" s="33"/>
      <c r="L9" s="26"/>
      <c r="M9" s="27"/>
      <c r="N9" s="34"/>
      <c r="O9" s="1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</row>
    <row r="10" spans="1:72" ht="39.950000000000003" customHeight="1" x14ac:dyDescent="0.3">
      <c r="A10" s="35"/>
      <c r="B10" s="36"/>
      <c r="C10" s="36"/>
      <c r="D10" s="36"/>
      <c r="E10" s="36"/>
      <c r="F10" s="37"/>
      <c r="G10" s="36"/>
      <c r="H10" s="36"/>
      <c r="I10" s="36"/>
      <c r="J10" s="36"/>
      <c r="K10" s="38"/>
      <c r="L10" s="21"/>
      <c r="M10" s="22"/>
      <c r="N10" s="22"/>
      <c r="O10" s="6"/>
    </row>
    <row r="11" spans="1:72" ht="39.950000000000003" customHeight="1" x14ac:dyDescent="0.2">
      <c r="A11" s="39"/>
      <c r="B11" s="40"/>
      <c r="C11" s="40"/>
      <c r="D11" s="40"/>
      <c r="E11" s="40"/>
      <c r="F11" s="40"/>
      <c r="G11" s="40"/>
      <c r="H11" s="40"/>
      <c r="I11" s="40"/>
      <c r="J11" s="41"/>
      <c r="K11" s="42"/>
      <c r="L11" s="21"/>
      <c r="M11" s="22"/>
      <c r="N11" s="22"/>
      <c r="O11" s="6"/>
    </row>
    <row r="12" spans="1:72" ht="39.950000000000003" customHeight="1" x14ac:dyDescent="0.2">
      <c r="A12" s="39"/>
      <c r="B12" s="43"/>
      <c r="C12" s="40"/>
      <c r="D12" s="44"/>
      <c r="E12" s="44"/>
      <c r="F12" s="45"/>
      <c r="G12" s="40"/>
      <c r="H12" s="40"/>
      <c r="I12" s="40"/>
      <c r="J12" s="41"/>
      <c r="K12" s="42"/>
      <c r="L12" s="21"/>
      <c r="M12" s="22"/>
      <c r="N12" s="22"/>
      <c r="O12" s="6"/>
    </row>
    <row r="13" spans="1:72" ht="39.950000000000003" customHeight="1" x14ac:dyDescent="0.2">
      <c r="A13" s="39"/>
      <c r="B13" s="46"/>
      <c r="C13" s="47"/>
      <c r="D13" s="46"/>
      <c r="E13" s="46"/>
      <c r="F13" s="47"/>
      <c r="G13" s="40"/>
      <c r="H13" s="40"/>
      <c r="I13" s="40"/>
      <c r="J13" s="41"/>
      <c r="K13" s="42"/>
      <c r="L13" s="21"/>
      <c r="M13" s="22"/>
      <c r="N13" s="22"/>
      <c r="O13" s="6"/>
    </row>
    <row r="14" spans="1:72" ht="39.950000000000003" customHeight="1" x14ac:dyDescent="0.2">
      <c r="A14" s="48"/>
      <c r="B14" s="40"/>
      <c r="C14" s="40"/>
      <c r="D14" s="40"/>
      <c r="E14" s="40"/>
      <c r="F14" s="40"/>
      <c r="G14" s="40"/>
      <c r="H14" s="40"/>
      <c r="I14" s="40"/>
      <c r="J14" s="41"/>
      <c r="K14" s="42"/>
      <c r="L14" s="21"/>
      <c r="M14" s="22"/>
      <c r="N14" s="22"/>
      <c r="O14" s="6"/>
    </row>
    <row r="15" spans="1:72" ht="39.950000000000003" customHeight="1" x14ac:dyDescent="0.2">
      <c r="A15" s="49"/>
      <c r="B15" s="40"/>
      <c r="C15" s="40"/>
      <c r="D15" s="40"/>
      <c r="E15" s="40"/>
      <c r="F15" s="40"/>
      <c r="G15" s="40"/>
      <c r="H15" s="40"/>
      <c r="I15" s="40"/>
      <c r="J15" s="41"/>
      <c r="K15" s="42"/>
      <c r="L15" s="21"/>
      <c r="M15" s="22"/>
      <c r="N15" s="22"/>
      <c r="O15" s="6"/>
    </row>
    <row r="16" spans="1:72" ht="39.950000000000003" customHeight="1" x14ac:dyDescent="0.2">
      <c r="A16" s="50" t="s">
        <v>6</v>
      </c>
      <c r="B16" s="41"/>
      <c r="C16" s="40"/>
      <c r="D16" s="40"/>
      <c r="E16" s="40"/>
      <c r="F16" s="41"/>
      <c r="G16" s="41"/>
      <c r="H16" s="41"/>
      <c r="I16" s="41"/>
      <c r="J16" s="41"/>
      <c r="K16" s="42"/>
      <c r="L16" s="21"/>
      <c r="M16" s="22"/>
      <c r="N16" s="22"/>
      <c r="O16" s="6"/>
    </row>
    <row r="17" spans="1:29" ht="13.5" customHeight="1" x14ac:dyDescent="0.2">
      <c r="A17" s="51" t="s">
        <v>7</v>
      </c>
      <c r="B17" s="52"/>
      <c r="C17" s="53" t="s">
        <v>8</v>
      </c>
      <c r="D17" s="53"/>
      <c r="E17" s="53"/>
      <c r="F17" s="52"/>
      <c r="G17" s="111" t="s">
        <v>9</v>
      </c>
      <c r="H17" s="51" t="s">
        <v>10</v>
      </c>
      <c r="I17" s="53"/>
      <c r="J17" s="53"/>
      <c r="K17" s="52"/>
      <c r="L17" s="21"/>
      <c r="M17" s="22"/>
      <c r="N17" s="22"/>
      <c r="O17" s="6"/>
    </row>
    <row r="18" spans="1:29" ht="9.75" customHeight="1" x14ac:dyDescent="0.2">
      <c r="A18" s="114" t="s">
        <v>11</v>
      </c>
      <c r="B18" s="114" t="s">
        <v>12</v>
      </c>
      <c r="C18" s="54" t="s">
        <v>13</v>
      </c>
      <c r="D18" s="54" t="s">
        <v>14</v>
      </c>
      <c r="E18" s="54"/>
      <c r="F18" s="114" t="s">
        <v>15</v>
      </c>
      <c r="G18" s="112"/>
      <c r="H18" s="114" t="s">
        <v>16</v>
      </c>
      <c r="I18" s="55"/>
      <c r="J18" s="114" t="s">
        <v>17</v>
      </c>
      <c r="K18" s="109" t="s">
        <v>18</v>
      </c>
      <c r="L18" s="21"/>
      <c r="M18" s="22"/>
      <c r="N18" s="22"/>
      <c r="O18" s="6"/>
    </row>
    <row r="19" spans="1:29" ht="7.5" customHeight="1" x14ac:dyDescent="0.2">
      <c r="A19" s="115"/>
      <c r="B19" s="115"/>
      <c r="C19" s="56" t="s">
        <v>17</v>
      </c>
      <c r="D19" s="56" t="s">
        <v>19</v>
      </c>
      <c r="E19" s="56"/>
      <c r="F19" s="115"/>
      <c r="G19" s="113"/>
      <c r="H19" s="115"/>
      <c r="I19" s="57"/>
      <c r="J19" s="115"/>
      <c r="K19" s="110"/>
      <c r="L19" s="21"/>
      <c r="M19" s="22"/>
      <c r="N19" s="22"/>
      <c r="O19" s="6"/>
    </row>
    <row r="20" spans="1:29" ht="11.25" customHeight="1" x14ac:dyDescent="0.2">
      <c r="A20" s="58" t="s">
        <v>20</v>
      </c>
      <c r="B20" s="58" t="s">
        <v>21</v>
      </c>
      <c r="C20" s="58" t="s">
        <v>22</v>
      </c>
      <c r="D20" s="58" t="s">
        <v>23</v>
      </c>
      <c r="E20" s="58"/>
      <c r="F20" s="58" t="s">
        <v>24</v>
      </c>
      <c r="G20" s="58" t="s">
        <v>25</v>
      </c>
      <c r="H20" s="58" t="s">
        <v>26</v>
      </c>
      <c r="I20" s="58"/>
      <c r="J20" s="58" t="s">
        <v>27</v>
      </c>
      <c r="K20" s="59" t="s">
        <v>28</v>
      </c>
      <c r="L20" s="21"/>
      <c r="M20" s="22"/>
      <c r="N20" s="22"/>
      <c r="O20" s="6"/>
    </row>
    <row r="21" spans="1:29" ht="11.25" customHeight="1" x14ac:dyDescent="0.2">
      <c r="A21" s="60" t="s">
        <v>29</v>
      </c>
      <c r="B21" s="58" t="s">
        <v>30</v>
      </c>
      <c r="C21" s="58" t="s">
        <v>31</v>
      </c>
      <c r="D21" s="58" t="s">
        <v>31</v>
      </c>
      <c r="E21" s="58"/>
      <c r="F21" s="58" t="s">
        <v>32</v>
      </c>
      <c r="G21" s="61"/>
      <c r="H21" s="61"/>
      <c r="I21" s="61"/>
      <c r="J21" s="61"/>
      <c r="K21" s="62"/>
      <c r="L21" s="21"/>
      <c r="M21" s="63" t="str">
        <f>'CABOS BT'!A1</f>
        <v>CABO</v>
      </c>
      <c r="N21" s="63" t="str">
        <f>'CABOS BT'!B1</f>
        <v>UNITARIA</v>
      </c>
      <c r="O21" s="6"/>
    </row>
    <row r="22" spans="1:29" ht="11.25" customHeight="1" x14ac:dyDescent="0.2">
      <c r="A22" s="60" t="s">
        <v>33</v>
      </c>
      <c r="B22" s="58" t="s">
        <v>34</v>
      </c>
      <c r="C22" s="58" t="s">
        <v>35</v>
      </c>
      <c r="D22" s="58" t="s">
        <v>35</v>
      </c>
      <c r="E22" s="58"/>
      <c r="F22" s="58" t="s">
        <v>36</v>
      </c>
      <c r="G22" s="64" t="s">
        <v>58</v>
      </c>
      <c r="H22" s="58" t="s">
        <v>37</v>
      </c>
      <c r="I22" s="58"/>
      <c r="J22" s="58" t="s">
        <v>38</v>
      </c>
      <c r="K22" s="59" t="s">
        <v>38</v>
      </c>
      <c r="L22" s="21"/>
      <c r="M22" s="63" t="str">
        <f>'CABOS BT'!A2</f>
        <v>A) 1#16(16)</v>
      </c>
      <c r="N22" s="63">
        <f>'CABOS BT'!B2</f>
        <v>2.9229729999999998</v>
      </c>
      <c r="O22" s="6"/>
    </row>
    <row r="23" spans="1:29" ht="15.75" customHeight="1" x14ac:dyDescent="0.2">
      <c r="A23" s="65"/>
      <c r="B23" s="66"/>
      <c r="C23" s="66"/>
      <c r="D23" s="67"/>
      <c r="E23" s="68">
        <f t="shared" ref="E23:E42" si="0">(C23/2+D23)*B23</f>
        <v>0</v>
      </c>
      <c r="F23" s="68" t="str">
        <f t="shared" ref="F23:F45" si="1">IF(E23=0,"",E23)</f>
        <v/>
      </c>
      <c r="G23" s="65"/>
      <c r="H23" s="69" t="str">
        <f>IF(G23="","",VLOOKUP(G23,$M$22:$N$35,2))</f>
        <v/>
      </c>
      <c r="I23" s="68" t="e">
        <f>F23*H23</f>
        <v>#VALUE!</v>
      </c>
      <c r="J23" s="68" t="str">
        <f t="shared" ref="J23:J42" si="2">IF(F23="","",F23*H23)</f>
        <v/>
      </c>
      <c r="K23" s="70" t="str">
        <f>J23</f>
        <v/>
      </c>
      <c r="L23" s="21"/>
      <c r="M23" s="63" t="str">
        <f>'CABOS BT'!A3</f>
        <v>B) 1#25(25)</v>
      </c>
      <c r="N23" s="63">
        <f>'CABOS BT'!B3</f>
        <v>1.850266</v>
      </c>
      <c r="O23" s="8"/>
      <c r="P23" s="3"/>
      <c r="Q23" s="3"/>
      <c r="R23" s="4"/>
      <c r="T23" s="3"/>
      <c r="U23" s="4"/>
      <c r="W23" s="3"/>
      <c r="X23" s="4"/>
      <c r="Z23" s="3"/>
      <c r="AA23" s="4"/>
      <c r="AC23" s="3"/>
    </row>
    <row r="24" spans="1:29" ht="15.75" customHeight="1" x14ac:dyDescent="0.2">
      <c r="A24" s="65"/>
      <c r="B24" s="66"/>
      <c r="C24" s="66"/>
      <c r="D24" s="67"/>
      <c r="E24" s="68">
        <f t="shared" si="0"/>
        <v>0</v>
      </c>
      <c r="F24" s="68" t="str">
        <f t="shared" si="1"/>
        <v/>
      </c>
      <c r="G24" s="65"/>
      <c r="H24" s="69" t="str">
        <f t="shared" ref="H24:H45" si="3">IF(G24="","",VLOOKUP(G24,$M$21:$N$35,2))</f>
        <v/>
      </c>
      <c r="I24" s="68" t="e">
        <f t="shared" ref="I24:I42" si="4">D24*H24</f>
        <v>#VALUE!</v>
      </c>
      <c r="J24" s="68" t="str">
        <f t="shared" si="2"/>
        <v/>
      </c>
      <c r="K24" s="70" t="e">
        <f t="shared" ref="K24:K30" si="5">K23+J24</f>
        <v>#VALUE!</v>
      </c>
      <c r="L24" s="21"/>
      <c r="M24" s="63" t="str">
        <f>'CABOS BT'!A4</f>
        <v>C) 2#16(16)</v>
      </c>
      <c r="N24" s="63">
        <f>'CABOS BT'!B4</f>
        <v>1.0684450000000001</v>
      </c>
      <c r="O24" s="6"/>
      <c r="P24" s="5"/>
      <c r="Q24" s="3"/>
      <c r="S24" s="5"/>
      <c r="T24" s="3"/>
      <c r="U24" s="3"/>
      <c r="V24" s="5"/>
      <c r="W24" s="3"/>
      <c r="X24" s="3"/>
      <c r="Y24" s="5"/>
      <c r="Z24" s="3"/>
      <c r="AA24" s="3"/>
      <c r="AB24" s="5"/>
      <c r="AC24" s="3"/>
    </row>
    <row r="25" spans="1:29" ht="15.75" customHeight="1" x14ac:dyDescent="0.2">
      <c r="A25" s="65"/>
      <c r="B25" s="66"/>
      <c r="C25" s="66"/>
      <c r="D25" s="67"/>
      <c r="E25" s="68">
        <f t="shared" si="0"/>
        <v>0</v>
      </c>
      <c r="F25" s="68" t="str">
        <f t="shared" si="1"/>
        <v/>
      </c>
      <c r="G25" s="65"/>
      <c r="H25" s="69" t="str">
        <f t="shared" si="3"/>
        <v/>
      </c>
      <c r="I25" s="68" t="e">
        <f t="shared" si="4"/>
        <v>#VALUE!</v>
      </c>
      <c r="J25" s="68" t="str">
        <f t="shared" si="2"/>
        <v/>
      </c>
      <c r="K25" s="70" t="e">
        <f t="shared" si="5"/>
        <v>#VALUE!</v>
      </c>
      <c r="L25" s="21"/>
      <c r="M25" s="63"/>
      <c r="N25" s="63"/>
      <c r="O25" s="6"/>
      <c r="P25" s="5"/>
      <c r="Q25" s="3"/>
      <c r="S25" s="5"/>
      <c r="T25" s="3"/>
      <c r="U25" s="3"/>
      <c r="V25" s="5"/>
      <c r="W25" s="3"/>
      <c r="X25" s="3"/>
      <c r="Y25" s="5"/>
      <c r="Z25" s="3"/>
      <c r="AA25" s="3"/>
      <c r="AB25" s="5"/>
      <c r="AC25" s="3"/>
    </row>
    <row r="26" spans="1:29" ht="15.75" customHeight="1" x14ac:dyDescent="0.2">
      <c r="A26" s="71"/>
      <c r="B26" s="66"/>
      <c r="C26" s="66"/>
      <c r="D26" s="67"/>
      <c r="E26" s="68">
        <f t="shared" si="0"/>
        <v>0</v>
      </c>
      <c r="F26" s="68" t="str">
        <f t="shared" si="1"/>
        <v/>
      </c>
      <c r="G26" s="65"/>
      <c r="H26" s="69" t="str">
        <f t="shared" si="3"/>
        <v/>
      </c>
      <c r="I26" s="68" t="e">
        <f t="shared" si="4"/>
        <v>#VALUE!</v>
      </c>
      <c r="J26" s="68" t="str">
        <f t="shared" si="2"/>
        <v/>
      </c>
      <c r="K26" s="70" t="e">
        <f t="shared" si="5"/>
        <v>#VALUE!</v>
      </c>
      <c r="L26" s="21"/>
      <c r="M26" s="63" t="str">
        <f>'CABOS BT'!A5</f>
        <v>D) 2#25(25</v>
      </c>
      <c r="N26" s="63">
        <f>'CABOS BT'!B5</f>
        <v>0.67863099999999998</v>
      </c>
      <c r="O26" s="6"/>
      <c r="P26" s="5"/>
      <c r="Q26" s="3"/>
      <c r="S26" s="5"/>
      <c r="T26" s="3"/>
      <c r="U26" s="3"/>
      <c r="V26" s="5"/>
      <c r="W26" s="3"/>
      <c r="X26" s="3"/>
      <c r="Y26" s="5"/>
      <c r="Z26" s="3"/>
      <c r="AA26" s="3"/>
      <c r="AB26" s="5"/>
      <c r="AC26" s="3"/>
    </row>
    <row r="27" spans="1:29" ht="15.75" customHeight="1" x14ac:dyDescent="0.2">
      <c r="A27" s="65"/>
      <c r="B27" s="66"/>
      <c r="C27" s="66"/>
      <c r="D27" s="67"/>
      <c r="E27" s="68">
        <f t="shared" si="0"/>
        <v>0</v>
      </c>
      <c r="F27" s="68" t="str">
        <f t="shared" si="1"/>
        <v/>
      </c>
      <c r="G27" s="65"/>
      <c r="H27" s="69" t="str">
        <f t="shared" si="3"/>
        <v/>
      </c>
      <c r="I27" s="68" t="e">
        <f t="shared" si="4"/>
        <v>#VALUE!</v>
      </c>
      <c r="J27" s="68" t="str">
        <f t="shared" si="2"/>
        <v/>
      </c>
      <c r="K27" s="70" t="e">
        <f t="shared" si="5"/>
        <v>#VALUE!</v>
      </c>
      <c r="L27" s="21"/>
      <c r="M27" s="63" t="str">
        <f>'CABOS BT'!A6</f>
        <v>E) 3#16(16)</v>
      </c>
      <c r="N27" s="63">
        <f>'CABOS BT'!B6</f>
        <v>0.47518100000000002</v>
      </c>
      <c r="O27" s="6"/>
      <c r="P27" s="5"/>
      <c r="Q27" s="3"/>
      <c r="S27" s="5"/>
      <c r="T27" s="3"/>
      <c r="U27" s="3"/>
      <c r="V27" s="5"/>
      <c r="W27" s="3"/>
      <c r="X27" s="3"/>
      <c r="Y27" s="5"/>
      <c r="Z27" s="3"/>
      <c r="AA27" s="3"/>
      <c r="AB27" s="5"/>
      <c r="AC27" s="3"/>
    </row>
    <row r="28" spans="1:29" ht="15.75" customHeight="1" x14ac:dyDescent="0.2">
      <c r="A28" s="65"/>
      <c r="B28" s="67"/>
      <c r="C28" s="67"/>
      <c r="D28" s="67"/>
      <c r="E28" s="68">
        <f t="shared" si="0"/>
        <v>0</v>
      </c>
      <c r="F28" s="68" t="str">
        <f t="shared" si="1"/>
        <v/>
      </c>
      <c r="G28" s="65"/>
      <c r="H28" s="69" t="str">
        <f t="shared" si="3"/>
        <v/>
      </c>
      <c r="I28" s="68" t="e">
        <f t="shared" si="4"/>
        <v>#VALUE!</v>
      </c>
      <c r="J28" s="68" t="str">
        <f t="shared" si="2"/>
        <v/>
      </c>
      <c r="K28" s="70" t="e">
        <f t="shared" si="5"/>
        <v>#VALUE!</v>
      </c>
      <c r="L28" s="21"/>
      <c r="M28" s="63" t="str">
        <f>'CABOS BT'!A7</f>
        <v>F) 3#25(25)</v>
      </c>
      <c r="N28" s="63">
        <f>'CABOS BT'!B7</f>
        <v>0.30359399999999997</v>
      </c>
      <c r="O28" s="6"/>
      <c r="P28" s="5"/>
      <c r="Q28" s="3"/>
      <c r="S28" s="5"/>
      <c r="T28" s="3"/>
      <c r="U28" s="3"/>
      <c r="V28" s="5"/>
      <c r="W28" s="3"/>
      <c r="X28" s="3"/>
      <c r="Y28" s="5"/>
      <c r="Z28" s="3"/>
      <c r="AA28" s="3"/>
      <c r="AB28" s="5"/>
      <c r="AC28" s="3"/>
    </row>
    <row r="29" spans="1:29" ht="15.75" customHeight="1" x14ac:dyDescent="0.2">
      <c r="A29" s="65"/>
      <c r="B29" s="67"/>
      <c r="C29" s="67"/>
      <c r="D29" s="67"/>
      <c r="E29" s="68">
        <f t="shared" si="0"/>
        <v>0</v>
      </c>
      <c r="F29" s="68" t="str">
        <f t="shared" si="1"/>
        <v/>
      </c>
      <c r="G29" s="65"/>
      <c r="H29" s="69" t="str">
        <f t="shared" si="3"/>
        <v/>
      </c>
      <c r="I29" s="68" t="e">
        <f t="shared" si="4"/>
        <v>#VALUE!</v>
      </c>
      <c r="J29" s="68" t="str">
        <f t="shared" si="2"/>
        <v/>
      </c>
      <c r="K29" s="70" t="e">
        <f t="shared" si="5"/>
        <v>#VALUE!</v>
      </c>
      <c r="L29" s="21"/>
      <c r="M29" s="63" t="str">
        <f>'CABOS BT'!A8</f>
        <v>G) 3#35(35)</v>
      </c>
      <c r="N29" s="63">
        <f>'CABOS BT'!B8</f>
        <v>0.22078300000000001</v>
      </c>
      <c r="O29" s="6"/>
      <c r="P29" s="5"/>
      <c r="Q29" s="3"/>
      <c r="S29" s="5"/>
      <c r="T29" s="3"/>
      <c r="U29" s="3"/>
      <c r="V29" s="5"/>
      <c r="W29" s="3"/>
      <c r="X29" s="3"/>
      <c r="Y29" s="5"/>
      <c r="Z29" s="3"/>
      <c r="AA29" s="3"/>
      <c r="AB29" s="5"/>
      <c r="AC29" s="3"/>
    </row>
    <row r="30" spans="1:29" ht="15.75" customHeight="1" x14ac:dyDescent="0.2">
      <c r="A30" s="65"/>
      <c r="B30" s="67"/>
      <c r="C30" s="67"/>
      <c r="D30" s="67"/>
      <c r="E30" s="68">
        <f t="shared" si="0"/>
        <v>0</v>
      </c>
      <c r="F30" s="68" t="str">
        <f t="shared" si="1"/>
        <v/>
      </c>
      <c r="G30" s="65"/>
      <c r="H30" s="69" t="str">
        <f t="shared" si="3"/>
        <v/>
      </c>
      <c r="I30" s="68" t="e">
        <f t="shared" si="4"/>
        <v>#VALUE!</v>
      </c>
      <c r="J30" s="68" t="str">
        <f t="shared" si="2"/>
        <v/>
      </c>
      <c r="K30" s="70" t="e">
        <f t="shared" si="5"/>
        <v>#VALUE!</v>
      </c>
      <c r="L30" s="21"/>
      <c r="M30" s="63"/>
      <c r="N30" s="63"/>
      <c r="O30" s="6"/>
      <c r="P30" s="5"/>
      <c r="Q30" s="3"/>
      <c r="S30" s="5"/>
      <c r="T30" s="3"/>
      <c r="U30" s="3"/>
      <c r="V30" s="5"/>
      <c r="W30" s="3"/>
      <c r="X30" s="3"/>
      <c r="Y30" s="5"/>
      <c r="Z30" s="3"/>
      <c r="AA30" s="3"/>
      <c r="AB30" s="5"/>
      <c r="AC30" s="3"/>
    </row>
    <row r="31" spans="1:29" ht="15.75" customHeight="1" x14ac:dyDescent="0.2">
      <c r="A31" s="65"/>
      <c r="B31" s="67"/>
      <c r="C31" s="67"/>
      <c r="D31" s="67"/>
      <c r="E31" s="68">
        <f t="shared" si="0"/>
        <v>0</v>
      </c>
      <c r="F31" s="68" t="str">
        <f t="shared" si="1"/>
        <v/>
      </c>
      <c r="G31" s="65"/>
      <c r="H31" s="69" t="str">
        <f t="shared" si="3"/>
        <v/>
      </c>
      <c r="I31" s="68" t="e">
        <f t="shared" si="4"/>
        <v>#VALUE!</v>
      </c>
      <c r="J31" s="68" t="str">
        <f t="shared" si="2"/>
        <v/>
      </c>
      <c r="K31" s="70" t="str">
        <f t="shared" ref="K31:K40" si="6">IF(J31="","",K30+J31)</f>
        <v/>
      </c>
      <c r="L31" s="21"/>
      <c r="M31" s="63" t="str">
        <f>'CABOS BT'!A9</f>
        <v>H) 3#50(50)</v>
      </c>
      <c r="N31" s="63">
        <f>'CABOS BT'!B9</f>
        <v>0.16536300000000001</v>
      </c>
      <c r="O31" s="6"/>
      <c r="P31" s="5"/>
      <c r="Q31" s="3"/>
      <c r="S31" s="5"/>
      <c r="T31" s="3"/>
      <c r="U31" s="3"/>
      <c r="V31" s="5"/>
      <c r="W31" s="3"/>
      <c r="X31" s="3"/>
      <c r="Y31" s="5"/>
      <c r="Z31" s="3"/>
      <c r="AA31" s="3"/>
      <c r="AB31" s="5"/>
      <c r="AC31" s="3"/>
    </row>
    <row r="32" spans="1:29" ht="15.75" customHeight="1" x14ac:dyDescent="0.2">
      <c r="A32" s="65"/>
      <c r="B32" s="66"/>
      <c r="C32" s="66"/>
      <c r="D32" s="67"/>
      <c r="E32" s="68">
        <f t="shared" si="0"/>
        <v>0</v>
      </c>
      <c r="F32" s="68" t="str">
        <f t="shared" si="1"/>
        <v/>
      </c>
      <c r="G32" s="65"/>
      <c r="H32" s="69" t="str">
        <f t="shared" si="3"/>
        <v/>
      </c>
      <c r="I32" s="68" t="e">
        <f t="shared" si="4"/>
        <v>#VALUE!</v>
      </c>
      <c r="J32" s="68" t="str">
        <f t="shared" si="2"/>
        <v/>
      </c>
      <c r="K32" s="70" t="str">
        <f t="shared" si="6"/>
        <v/>
      </c>
      <c r="L32" s="21"/>
      <c r="M32" s="63" t="str">
        <f>'CABOS BT'!A10</f>
        <v>I) 3#70(70)</v>
      </c>
      <c r="N32" s="63">
        <f>'CABOS BT'!B10</f>
        <v>0.116727</v>
      </c>
      <c r="O32" s="6"/>
      <c r="P32" s="5"/>
      <c r="Q32" s="3"/>
      <c r="S32" s="5"/>
      <c r="T32" s="3"/>
      <c r="U32" s="3"/>
      <c r="V32" s="5"/>
      <c r="W32" s="3"/>
      <c r="X32" s="3"/>
      <c r="Y32" s="5"/>
      <c r="Z32" s="3"/>
      <c r="AA32" s="3"/>
      <c r="AB32" s="5"/>
      <c r="AC32" s="3"/>
    </row>
    <row r="33" spans="1:29" ht="15.75" customHeight="1" x14ac:dyDescent="0.2">
      <c r="A33" s="65"/>
      <c r="B33" s="67"/>
      <c r="C33" s="67"/>
      <c r="D33" s="67"/>
      <c r="E33" s="68">
        <f t="shared" si="0"/>
        <v>0</v>
      </c>
      <c r="F33" s="68" t="str">
        <f t="shared" si="1"/>
        <v/>
      </c>
      <c r="G33" s="65"/>
      <c r="H33" s="69" t="str">
        <f t="shared" si="3"/>
        <v/>
      </c>
      <c r="I33" s="68" t="e">
        <f t="shared" si="4"/>
        <v>#VALUE!</v>
      </c>
      <c r="J33" s="68" t="str">
        <f t="shared" si="2"/>
        <v/>
      </c>
      <c r="K33" s="70" t="str">
        <f t="shared" si="6"/>
        <v/>
      </c>
      <c r="L33" s="21"/>
      <c r="M33" s="63" t="str">
        <f>'CABOS BT'!A11</f>
        <v>J) 3#120(120)</v>
      </c>
      <c r="N33" s="63">
        <f>'CABOS BT'!B11</f>
        <v>7.0227999999999999E-2</v>
      </c>
      <c r="O33" s="6"/>
      <c r="P33" s="5"/>
      <c r="Q33" s="3"/>
      <c r="S33" s="5"/>
      <c r="T33" s="3"/>
      <c r="U33" s="3"/>
      <c r="V33" s="5"/>
      <c r="W33" s="3"/>
      <c r="X33" s="3"/>
      <c r="Y33" s="5"/>
      <c r="Z33" s="3"/>
      <c r="AA33" s="3"/>
      <c r="AB33" s="5"/>
      <c r="AC33" s="3"/>
    </row>
    <row r="34" spans="1:29" ht="15.75" customHeight="1" x14ac:dyDescent="0.2">
      <c r="A34" s="65"/>
      <c r="B34" s="67"/>
      <c r="C34" s="67"/>
      <c r="D34" s="67"/>
      <c r="E34" s="68">
        <f t="shared" si="0"/>
        <v>0</v>
      </c>
      <c r="F34" s="68" t="str">
        <f t="shared" si="1"/>
        <v/>
      </c>
      <c r="G34" s="65"/>
      <c r="H34" s="69" t="str">
        <f t="shared" si="3"/>
        <v/>
      </c>
      <c r="I34" s="68" t="e">
        <f t="shared" si="4"/>
        <v>#VALUE!</v>
      </c>
      <c r="J34" s="68" t="str">
        <f t="shared" si="2"/>
        <v/>
      </c>
      <c r="K34" s="70" t="str">
        <f t="shared" si="6"/>
        <v/>
      </c>
      <c r="L34" s="21"/>
      <c r="M34" s="63" t="str">
        <f>'CABOS BT'!A12</f>
        <v>K) 3#240(240)</v>
      </c>
      <c r="N34" s="63">
        <f>'CABOS BT'!B12</f>
        <v>3.9572999999999997E-2</v>
      </c>
      <c r="O34" s="6"/>
    </row>
    <row r="35" spans="1:29" ht="15.75" customHeight="1" x14ac:dyDescent="0.2">
      <c r="A35" s="65"/>
      <c r="B35" s="66"/>
      <c r="C35" s="67"/>
      <c r="D35" s="67"/>
      <c r="E35" s="68">
        <f t="shared" si="0"/>
        <v>0</v>
      </c>
      <c r="F35" s="68" t="str">
        <f t="shared" si="1"/>
        <v/>
      </c>
      <c r="G35" s="65"/>
      <c r="H35" s="69" t="str">
        <f t="shared" si="3"/>
        <v/>
      </c>
      <c r="I35" s="68" t="e">
        <f t="shared" si="4"/>
        <v>#VALUE!</v>
      </c>
      <c r="J35" s="68" t="str">
        <f t="shared" si="2"/>
        <v/>
      </c>
      <c r="K35" s="70" t="str">
        <f t="shared" si="6"/>
        <v/>
      </c>
      <c r="L35" s="21"/>
      <c r="M35" s="63" t="str">
        <f>'CABOS BT'!A13</f>
        <v>L) 3x1x120+70</v>
      </c>
      <c r="N35" s="63">
        <f>'CABOS BT'!B13</f>
        <v>7.0999999999999994E-2</v>
      </c>
      <c r="O35" s="6"/>
      <c r="AA35" s="4"/>
    </row>
    <row r="36" spans="1:29" ht="15.75" customHeight="1" x14ac:dyDescent="0.2">
      <c r="A36" s="65"/>
      <c r="B36" s="67"/>
      <c r="C36" s="67"/>
      <c r="D36" s="67"/>
      <c r="E36" s="68">
        <f t="shared" si="0"/>
        <v>0</v>
      </c>
      <c r="F36" s="68" t="str">
        <f t="shared" si="1"/>
        <v/>
      </c>
      <c r="G36" s="65"/>
      <c r="H36" s="69" t="str">
        <f t="shared" si="3"/>
        <v/>
      </c>
      <c r="I36" s="68" t="e">
        <f t="shared" si="4"/>
        <v>#VALUE!</v>
      </c>
      <c r="J36" s="68" t="str">
        <f t="shared" si="2"/>
        <v/>
      </c>
      <c r="K36" s="70" t="str">
        <f t="shared" si="6"/>
        <v/>
      </c>
      <c r="L36" s="21"/>
      <c r="M36" s="22"/>
      <c r="N36" s="22"/>
      <c r="O36" s="8"/>
      <c r="Q36" s="3"/>
      <c r="R36" s="4"/>
      <c r="T36" s="3"/>
      <c r="U36" s="4"/>
      <c r="W36" s="3"/>
      <c r="X36" s="4"/>
      <c r="Z36" s="3"/>
      <c r="AA36" s="4"/>
      <c r="AC36" s="3"/>
    </row>
    <row r="37" spans="1:29" ht="15.75" customHeight="1" x14ac:dyDescent="0.2">
      <c r="A37" s="65"/>
      <c r="B37" s="67"/>
      <c r="C37" s="67"/>
      <c r="D37" s="67"/>
      <c r="E37" s="68">
        <f t="shared" si="0"/>
        <v>0</v>
      </c>
      <c r="F37" s="68" t="str">
        <f t="shared" si="1"/>
        <v/>
      </c>
      <c r="G37" s="65"/>
      <c r="H37" s="69" t="str">
        <f t="shared" si="3"/>
        <v/>
      </c>
      <c r="I37" s="68" t="e">
        <f t="shared" si="4"/>
        <v>#VALUE!</v>
      </c>
      <c r="J37" s="68" t="str">
        <f t="shared" si="2"/>
        <v/>
      </c>
      <c r="K37" s="70" t="str">
        <f t="shared" si="6"/>
        <v/>
      </c>
      <c r="L37" s="21"/>
      <c r="M37" s="22"/>
      <c r="N37" s="22"/>
      <c r="O37" s="6"/>
      <c r="P37" s="5"/>
      <c r="Q37" s="3"/>
      <c r="S37" s="5"/>
      <c r="T37" s="3"/>
      <c r="U37" s="3"/>
      <c r="V37" s="5"/>
      <c r="W37" s="3"/>
      <c r="X37" s="3"/>
      <c r="Y37" s="5"/>
      <c r="Z37" s="3"/>
      <c r="AA37" s="3"/>
      <c r="AB37" s="5"/>
      <c r="AC37" s="3"/>
    </row>
    <row r="38" spans="1:29" ht="15.75" customHeight="1" x14ac:dyDescent="0.2">
      <c r="A38" s="65"/>
      <c r="B38" s="67"/>
      <c r="C38" s="67"/>
      <c r="D38" s="67"/>
      <c r="E38" s="68">
        <f t="shared" si="0"/>
        <v>0</v>
      </c>
      <c r="F38" s="68" t="str">
        <f t="shared" si="1"/>
        <v/>
      </c>
      <c r="G38" s="65"/>
      <c r="H38" s="69" t="str">
        <f t="shared" si="3"/>
        <v/>
      </c>
      <c r="I38" s="68" t="e">
        <f t="shared" si="4"/>
        <v>#VALUE!</v>
      </c>
      <c r="J38" s="68" t="str">
        <f t="shared" si="2"/>
        <v/>
      </c>
      <c r="K38" s="70" t="str">
        <f t="shared" si="6"/>
        <v/>
      </c>
      <c r="L38" s="21"/>
      <c r="M38" s="72"/>
      <c r="N38" s="73"/>
      <c r="O38" s="6"/>
      <c r="P38" s="5"/>
      <c r="Q38" s="3"/>
      <c r="S38" s="5"/>
      <c r="T38" s="3"/>
      <c r="U38" s="3"/>
      <c r="V38" s="5"/>
      <c r="W38" s="3"/>
      <c r="X38" s="3"/>
      <c r="Y38" s="5"/>
      <c r="Z38" s="3"/>
      <c r="AA38" s="3"/>
      <c r="AB38" s="5"/>
      <c r="AC38" s="3"/>
    </row>
    <row r="39" spans="1:29" ht="15.75" customHeight="1" x14ac:dyDescent="0.2">
      <c r="A39" s="65"/>
      <c r="B39" s="66"/>
      <c r="C39" s="67"/>
      <c r="D39" s="67"/>
      <c r="E39" s="68">
        <f t="shared" si="0"/>
        <v>0</v>
      </c>
      <c r="F39" s="68" t="str">
        <f t="shared" si="1"/>
        <v/>
      </c>
      <c r="G39" s="65"/>
      <c r="H39" s="69" t="str">
        <f t="shared" si="3"/>
        <v/>
      </c>
      <c r="I39" s="68" t="e">
        <f t="shared" si="4"/>
        <v>#VALUE!</v>
      </c>
      <c r="J39" s="68" t="str">
        <f t="shared" si="2"/>
        <v/>
      </c>
      <c r="K39" s="70" t="str">
        <f t="shared" si="6"/>
        <v/>
      </c>
      <c r="L39" s="21"/>
      <c r="M39" s="72"/>
      <c r="N39" s="73"/>
      <c r="O39" s="6"/>
      <c r="P39" s="5"/>
      <c r="Q39" s="3"/>
      <c r="S39" s="5"/>
      <c r="T39" s="3"/>
      <c r="U39" s="3"/>
      <c r="V39" s="5"/>
      <c r="W39" s="3"/>
      <c r="X39" s="3"/>
      <c r="Y39" s="5"/>
      <c r="Z39" s="3"/>
      <c r="AA39" s="3"/>
      <c r="AB39" s="5"/>
      <c r="AC39" s="3"/>
    </row>
    <row r="40" spans="1:29" ht="15.75" customHeight="1" x14ac:dyDescent="0.2">
      <c r="A40" s="65"/>
      <c r="B40" s="67"/>
      <c r="C40" s="67"/>
      <c r="D40" s="67"/>
      <c r="E40" s="68">
        <f t="shared" si="0"/>
        <v>0</v>
      </c>
      <c r="F40" s="68" t="str">
        <f t="shared" si="1"/>
        <v/>
      </c>
      <c r="G40" s="65"/>
      <c r="H40" s="69" t="str">
        <f t="shared" si="3"/>
        <v/>
      </c>
      <c r="I40" s="68" t="e">
        <f t="shared" si="4"/>
        <v>#VALUE!</v>
      </c>
      <c r="J40" s="68" t="str">
        <f t="shared" si="2"/>
        <v/>
      </c>
      <c r="K40" s="70" t="str">
        <f t="shared" si="6"/>
        <v/>
      </c>
      <c r="L40" s="21"/>
      <c r="M40" s="72"/>
      <c r="N40" s="73"/>
      <c r="O40" s="6"/>
      <c r="P40" s="5"/>
      <c r="Q40" s="3"/>
      <c r="S40" s="5"/>
      <c r="T40" s="3"/>
      <c r="U40" s="3"/>
      <c r="V40" s="5"/>
      <c r="W40" s="3"/>
      <c r="X40" s="3"/>
      <c r="Y40" s="5"/>
      <c r="Z40" s="3"/>
      <c r="AA40" s="3"/>
      <c r="AB40" s="5"/>
      <c r="AC40" s="3"/>
    </row>
    <row r="41" spans="1:29" ht="15.75" customHeight="1" x14ac:dyDescent="0.2">
      <c r="A41" s="65"/>
      <c r="B41" s="67"/>
      <c r="C41" s="67"/>
      <c r="D41" s="67"/>
      <c r="E41" s="68">
        <f t="shared" si="0"/>
        <v>0</v>
      </c>
      <c r="F41" s="68"/>
      <c r="G41" s="65"/>
      <c r="H41" s="69" t="str">
        <f t="shared" si="3"/>
        <v/>
      </c>
      <c r="I41" s="68" t="e">
        <f t="shared" si="4"/>
        <v>#VALUE!</v>
      </c>
      <c r="J41" s="68"/>
      <c r="K41" s="70"/>
      <c r="L41" s="21"/>
      <c r="M41" s="72"/>
      <c r="N41" s="73"/>
      <c r="O41" s="6"/>
      <c r="P41" s="5"/>
      <c r="Q41" s="3"/>
      <c r="S41" s="5"/>
      <c r="T41" s="3"/>
      <c r="U41" s="3"/>
      <c r="V41" s="5"/>
      <c r="W41" s="3"/>
      <c r="X41" s="3"/>
      <c r="Y41" s="5"/>
      <c r="Z41" s="3"/>
      <c r="AA41" s="3"/>
      <c r="AB41" s="5"/>
      <c r="AC41" s="3"/>
    </row>
    <row r="42" spans="1:29" ht="15.75" customHeight="1" x14ac:dyDescent="0.2">
      <c r="A42" s="65"/>
      <c r="B42" s="67"/>
      <c r="C42" s="67"/>
      <c r="D42" s="67"/>
      <c r="E42" s="68">
        <f t="shared" si="0"/>
        <v>0</v>
      </c>
      <c r="F42" s="68" t="str">
        <f t="shared" si="1"/>
        <v/>
      </c>
      <c r="G42" s="65"/>
      <c r="H42" s="69" t="str">
        <f t="shared" si="3"/>
        <v/>
      </c>
      <c r="I42" s="68" t="e">
        <f t="shared" si="4"/>
        <v>#VALUE!</v>
      </c>
      <c r="J42" s="68" t="str">
        <f t="shared" si="2"/>
        <v/>
      </c>
      <c r="K42" s="70" t="str">
        <f>IF(J42="","",K40+J42)</f>
        <v/>
      </c>
      <c r="L42" s="21"/>
      <c r="M42" s="72"/>
      <c r="N42" s="73"/>
      <c r="O42" s="6"/>
      <c r="P42" s="5"/>
      <c r="Q42" s="3"/>
      <c r="S42" s="5"/>
      <c r="T42" s="3"/>
      <c r="U42" s="3"/>
      <c r="V42" s="5"/>
      <c r="W42" s="3"/>
      <c r="X42" s="3"/>
      <c r="Y42" s="5"/>
      <c r="Z42" s="3"/>
      <c r="AA42" s="3"/>
      <c r="AB42" s="5"/>
      <c r="AC42" s="3"/>
    </row>
    <row r="43" spans="1:29" ht="15.75" customHeight="1" x14ac:dyDescent="0.2">
      <c r="A43" s="65"/>
      <c r="B43" s="67"/>
      <c r="C43" s="67"/>
      <c r="D43" s="67"/>
      <c r="E43" s="68">
        <f>(C43/2+D43)*B43</f>
        <v>0</v>
      </c>
      <c r="F43" s="68" t="str">
        <f t="shared" si="1"/>
        <v/>
      </c>
      <c r="G43" s="65"/>
      <c r="H43" s="69" t="str">
        <f t="shared" si="3"/>
        <v/>
      </c>
      <c r="I43" s="68" t="e">
        <f>D43*H43</f>
        <v>#VALUE!</v>
      </c>
      <c r="J43" s="68" t="str">
        <f>IF(F43="","",F43*H43)</f>
        <v/>
      </c>
      <c r="K43" s="70" t="str">
        <f>IF(J43="","",K41+J43)</f>
        <v/>
      </c>
      <c r="L43" s="21"/>
      <c r="M43" s="72"/>
      <c r="N43" s="73"/>
      <c r="O43" s="6"/>
      <c r="P43" s="5"/>
      <c r="Q43" s="3"/>
      <c r="S43" s="5"/>
      <c r="T43" s="3"/>
      <c r="U43" s="3"/>
      <c r="V43" s="5"/>
      <c r="W43" s="3"/>
      <c r="X43" s="3"/>
      <c r="Y43" s="5"/>
      <c r="Z43" s="3"/>
      <c r="AA43" s="3"/>
      <c r="AB43" s="5"/>
      <c r="AC43" s="3"/>
    </row>
    <row r="44" spans="1:29" ht="15.75" customHeight="1" x14ac:dyDescent="0.2">
      <c r="A44" s="65"/>
      <c r="B44" s="67"/>
      <c r="C44" s="67"/>
      <c r="D44" s="67"/>
      <c r="E44" s="68">
        <f>(C44/2+D44)*B44</f>
        <v>0</v>
      </c>
      <c r="F44" s="68" t="str">
        <f t="shared" si="1"/>
        <v/>
      </c>
      <c r="G44" s="65"/>
      <c r="H44" s="69" t="str">
        <f t="shared" si="3"/>
        <v/>
      </c>
      <c r="I44" s="68" t="e">
        <f>D44*H44</f>
        <v>#VALUE!</v>
      </c>
      <c r="J44" s="68"/>
      <c r="K44" s="70"/>
      <c r="L44" s="21"/>
      <c r="M44" s="72"/>
      <c r="N44" s="73"/>
      <c r="O44" s="6"/>
      <c r="P44" s="5"/>
      <c r="Q44" s="3"/>
      <c r="S44" s="5"/>
      <c r="T44" s="3"/>
      <c r="U44" s="3"/>
      <c r="V44" s="5"/>
      <c r="W44" s="3"/>
      <c r="X44" s="3"/>
      <c r="Y44" s="5"/>
      <c r="Z44" s="3"/>
      <c r="AA44" s="3"/>
      <c r="AB44" s="5"/>
      <c r="AC44" s="3"/>
    </row>
    <row r="45" spans="1:29" ht="15.75" customHeight="1" x14ac:dyDescent="0.2">
      <c r="A45" s="65"/>
      <c r="B45" s="67"/>
      <c r="C45" s="67"/>
      <c r="D45" s="67"/>
      <c r="E45" s="68">
        <f>(C45/2+D45)*B45</f>
        <v>0</v>
      </c>
      <c r="F45" s="68" t="str">
        <f t="shared" si="1"/>
        <v/>
      </c>
      <c r="G45" s="65"/>
      <c r="H45" s="69" t="str">
        <f t="shared" si="3"/>
        <v/>
      </c>
      <c r="I45" s="68" t="e">
        <f>D45*H45</f>
        <v>#VALUE!</v>
      </c>
      <c r="J45" s="68" t="str">
        <f>IF(F45="","",F45*H45)</f>
        <v/>
      </c>
      <c r="K45" s="70" t="str">
        <f>IF(J45="","",K42+J45)</f>
        <v/>
      </c>
      <c r="L45" s="21"/>
      <c r="M45" s="72"/>
      <c r="N45" s="73"/>
      <c r="O45" s="6"/>
      <c r="P45" s="5"/>
      <c r="Q45" s="3"/>
      <c r="S45" s="5"/>
      <c r="T45" s="3"/>
      <c r="U45" s="3"/>
      <c r="V45" s="5"/>
      <c r="W45" s="3"/>
      <c r="X45" s="3"/>
      <c r="Y45" s="5"/>
      <c r="Z45" s="3"/>
      <c r="AA45" s="3"/>
      <c r="AB45" s="5"/>
      <c r="AC45" s="3"/>
    </row>
    <row r="46" spans="1:29" ht="15.75" customHeight="1" x14ac:dyDescent="0.2">
      <c r="A46" s="74" t="s">
        <v>41</v>
      </c>
      <c r="B46" s="75"/>
      <c r="C46" s="75"/>
      <c r="D46" s="76"/>
      <c r="E46" s="75"/>
      <c r="F46" s="75" t="s">
        <v>42</v>
      </c>
      <c r="G46" s="75"/>
      <c r="H46" s="75"/>
      <c r="I46" s="75"/>
      <c r="J46" s="75"/>
      <c r="K46" s="77"/>
      <c r="L46" s="21"/>
      <c r="M46" s="72"/>
      <c r="N46" s="73"/>
      <c r="O46" s="6"/>
      <c r="P46" s="5"/>
      <c r="Q46" s="3"/>
      <c r="S46" s="5"/>
      <c r="T46" s="3"/>
      <c r="U46" s="3"/>
      <c r="V46" s="5"/>
      <c r="W46" s="3"/>
      <c r="X46" s="3"/>
      <c r="Y46" s="5"/>
      <c r="Z46" s="3"/>
      <c r="AA46" s="3"/>
      <c r="AB46" s="5"/>
      <c r="AC46" s="3"/>
    </row>
    <row r="47" spans="1:29" ht="15.75" customHeight="1" x14ac:dyDescent="0.2">
      <c r="A47" s="78"/>
      <c r="B47" s="79"/>
      <c r="C47" s="79"/>
      <c r="D47" s="79"/>
      <c r="E47" s="79"/>
      <c r="F47" s="79"/>
      <c r="G47" s="79"/>
      <c r="H47" s="80"/>
      <c r="I47" s="32"/>
      <c r="J47" s="81"/>
      <c r="K47" s="82"/>
      <c r="L47" s="21"/>
      <c r="M47" s="72"/>
      <c r="N47" s="73"/>
      <c r="O47" s="6"/>
      <c r="P47" s="5"/>
      <c r="Q47" s="3"/>
      <c r="S47" s="5"/>
      <c r="T47" s="3"/>
      <c r="U47" s="3"/>
      <c r="V47" s="5"/>
      <c r="W47" s="3"/>
      <c r="X47" s="3"/>
      <c r="Y47" s="5"/>
      <c r="Z47" s="3"/>
      <c r="AA47" s="3"/>
      <c r="AB47" s="5"/>
      <c r="AC47" s="3"/>
    </row>
    <row r="48" spans="1:29" ht="15.75" customHeight="1" x14ac:dyDescent="0.2">
      <c r="A48" s="83" t="s">
        <v>43</v>
      </c>
      <c r="B48" s="84"/>
      <c r="C48" s="84"/>
      <c r="D48" s="84" t="s">
        <v>44</v>
      </c>
      <c r="E48" s="84"/>
      <c r="F48" s="84"/>
      <c r="G48" s="84" t="s">
        <v>45</v>
      </c>
      <c r="H48" s="85"/>
      <c r="I48" s="86"/>
      <c r="J48" s="87"/>
      <c r="K48" s="88"/>
      <c r="L48" s="21"/>
      <c r="M48" s="72"/>
      <c r="N48" s="73"/>
      <c r="O48" s="6"/>
      <c r="P48" s="5"/>
      <c r="Q48" s="3"/>
      <c r="S48" s="5"/>
      <c r="T48" s="3"/>
      <c r="U48" s="3"/>
      <c r="V48" s="5"/>
      <c r="W48" s="3"/>
      <c r="X48" s="3"/>
      <c r="Y48" s="5"/>
      <c r="Z48" s="3"/>
      <c r="AA48" s="3"/>
      <c r="AB48" s="5"/>
      <c r="AC48" s="3"/>
    </row>
    <row r="49" spans="1:29" x14ac:dyDescent="0.2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21"/>
      <c r="M49" s="22"/>
      <c r="N49" s="22"/>
      <c r="O49" s="6"/>
    </row>
    <row r="50" spans="1:29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21"/>
      <c r="M50" s="22"/>
      <c r="N50" s="22"/>
      <c r="O50" s="6"/>
    </row>
    <row r="51" spans="1:29" x14ac:dyDescent="0.2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90"/>
      <c r="M51" s="22"/>
      <c r="N51" s="73"/>
      <c r="O51" s="8"/>
      <c r="Q51" s="3"/>
      <c r="R51" s="4"/>
      <c r="T51" s="3"/>
      <c r="U51" s="4"/>
      <c r="W51" s="3"/>
      <c r="X51" s="4"/>
      <c r="Z51" s="3"/>
      <c r="AA51" s="4"/>
      <c r="AC51" s="3"/>
    </row>
    <row r="52" spans="1:29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90"/>
      <c r="M52" s="72"/>
      <c r="N52" s="73"/>
      <c r="O52" s="6"/>
      <c r="P52" s="5"/>
      <c r="Q52" s="3"/>
      <c r="S52" s="5"/>
      <c r="T52" s="3"/>
      <c r="U52" s="3"/>
      <c r="V52" s="5"/>
      <c r="W52" s="3"/>
      <c r="X52" s="3"/>
      <c r="Y52" s="5"/>
      <c r="Z52" s="3"/>
      <c r="AA52" s="3"/>
      <c r="AB52" s="5"/>
      <c r="AC52" s="3"/>
    </row>
    <row r="53" spans="1:29" x14ac:dyDescent="0.2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21"/>
      <c r="M53" s="72"/>
      <c r="N53" s="73"/>
      <c r="O53" s="6"/>
      <c r="P53" s="5"/>
      <c r="Q53" s="3"/>
      <c r="S53" s="5"/>
      <c r="T53" s="3"/>
      <c r="U53" s="3"/>
      <c r="V53" s="5"/>
      <c r="W53" s="3"/>
      <c r="X53" s="3"/>
      <c r="Y53" s="5"/>
      <c r="Z53" s="3"/>
      <c r="AA53" s="3"/>
      <c r="AB53" s="5"/>
      <c r="AC53" s="3"/>
    </row>
    <row r="54" spans="1:29" x14ac:dyDescent="0.2">
      <c r="M54" s="92"/>
      <c r="N54" s="93"/>
      <c r="P54" s="5"/>
      <c r="Q54" s="3"/>
      <c r="S54" s="5"/>
      <c r="T54" s="3"/>
      <c r="U54" s="3"/>
      <c r="V54" s="5"/>
      <c r="W54" s="3"/>
      <c r="X54" s="3"/>
      <c r="Y54" s="5"/>
      <c r="Z54" s="3"/>
      <c r="AA54" s="3"/>
      <c r="AB54" s="5"/>
      <c r="AC54" s="3"/>
    </row>
    <row r="55" spans="1:29" x14ac:dyDescent="0.2">
      <c r="M55" s="92"/>
      <c r="N55" s="93"/>
      <c r="P55" s="5"/>
      <c r="Q55" s="3"/>
      <c r="S55" s="5"/>
      <c r="T55" s="3"/>
      <c r="U55" s="3"/>
      <c r="V55" s="5"/>
      <c r="W55" s="3"/>
      <c r="X55" s="3"/>
      <c r="Y55" s="5"/>
      <c r="Z55" s="3"/>
      <c r="AA55" s="3"/>
      <c r="AB55" s="5"/>
      <c r="AC55" s="3"/>
    </row>
    <row r="56" spans="1:29" x14ac:dyDescent="0.2">
      <c r="M56" s="92"/>
      <c r="N56" s="93"/>
      <c r="P56" s="5"/>
      <c r="Q56" s="3"/>
      <c r="S56" s="5"/>
      <c r="T56" s="3"/>
      <c r="U56" s="3"/>
      <c r="V56" s="5"/>
      <c r="W56" s="3"/>
      <c r="X56" s="3"/>
      <c r="Y56" s="5"/>
      <c r="Z56" s="3"/>
      <c r="AA56" s="3"/>
      <c r="AB56" s="5"/>
      <c r="AC56" s="3"/>
    </row>
    <row r="57" spans="1:29" x14ac:dyDescent="0.2">
      <c r="M57" s="92"/>
      <c r="N57" s="93"/>
      <c r="P57" s="5"/>
      <c r="Q57" s="3"/>
      <c r="S57" s="5"/>
      <c r="T57" s="3"/>
      <c r="U57" s="3"/>
      <c r="V57" s="5"/>
      <c r="W57" s="3"/>
      <c r="X57" s="3"/>
      <c r="Y57" s="5"/>
      <c r="Z57" s="3"/>
      <c r="AA57" s="3"/>
      <c r="AB57" s="5"/>
      <c r="AC57" s="3"/>
    </row>
    <row r="58" spans="1:29" x14ac:dyDescent="0.2">
      <c r="M58" s="92"/>
      <c r="N58" s="93"/>
      <c r="P58" s="5"/>
      <c r="Q58" s="3"/>
      <c r="S58" s="5"/>
      <c r="T58" s="3"/>
      <c r="U58" s="3"/>
      <c r="V58" s="5"/>
      <c r="W58" s="3"/>
      <c r="X58" s="3"/>
      <c r="Y58" s="5"/>
      <c r="Z58" s="3"/>
      <c r="AA58" s="3"/>
      <c r="AB58" s="5"/>
      <c r="AC58" s="3"/>
    </row>
    <row r="59" spans="1:29" x14ac:dyDescent="0.2">
      <c r="M59" s="92"/>
      <c r="N59" s="93"/>
      <c r="P59" s="5"/>
      <c r="Q59" s="3"/>
      <c r="S59" s="5"/>
      <c r="T59" s="3"/>
      <c r="U59" s="3"/>
      <c r="V59" s="5"/>
      <c r="W59" s="3"/>
      <c r="X59" s="3"/>
      <c r="Y59" s="5"/>
      <c r="Z59" s="3"/>
      <c r="AA59" s="3"/>
      <c r="AB59" s="5"/>
      <c r="AC59" s="3"/>
    </row>
  </sheetData>
  <sheetProtection algorithmName="SHA-512" hashValue="CwTG36kXmvF6XamYWdz9Cj+tppheRYVetlWqSIwOZW6RtL8UWS1WQHHYEkkKxNPK0oB0lTiQL7+GQjyHMFI1FA==" saltValue="OvGNj8q96QJAuSZ5xPnX6A==" spinCount="100000" sheet="1" objects="1" scenarios="1"/>
  <mergeCells count="11">
    <mergeCell ref="E1:I3"/>
    <mergeCell ref="A1:D3"/>
    <mergeCell ref="B8:K8"/>
    <mergeCell ref="K18:K19"/>
    <mergeCell ref="G17:G19"/>
    <mergeCell ref="A18:A19"/>
    <mergeCell ref="B18:B19"/>
    <mergeCell ref="F18:F19"/>
    <mergeCell ref="H18:H19"/>
    <mergeCell ref="J18:J19"/>
    <mergeCell ref="A5:H7"/>
  </mergeCells>
  <phoneticPr fontId="0" type="noConversion"/>
  <conditionalFormatting sqref="J23:K45">
    <cfRule type="cellIs" dxfId="0" priority="1" stopIfTrue="1" operator="greaterThanOrEqual">
      <formula>5</formula>
    </cfRule>
  </conditionalFormatting>
  <dataValidations count="1">
    <dataValidation type="list" allowBlank="1" showInputMessage="1" showErrorMessage="1" sqref="G23:G45" xr:uid="{00000000-0002-0000-0000-000000000000}">
      <formula1>$M$22:$M$35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showGridLines="0" workbookViewId="0">
      <selection activeCell="E13" sqref="E13"/>
    </sheetView>
  </sheetViews>
  <sheetFormatPr defaultRowHeight="12.75" x14ac:dyDescent="0.2"/>
  <cols>
    <col min="1" max="1" width="12.28515625" style="9" customWidth="1"/>
    <col min="2" max="2" width="15.28515625" style="9" customWidth="1"/>
    <col min="3" max="3" width="16" customWidth="1"/>
    <col min="4" max="4" width="5.7109375" customWidth="1"/>
    <col min="5" max="5" width="8.140625" customWidth="1"/>
  </cols>
  <sheetData>
    <row r="1" spans="1:2" x14ac:dyDescent="0.2">
      <c r="A1" s="7" t="s">
        <v>39</v>
      </c>
      <c r="B1" s="7" t="s">
        <v>40</v>
      </c>
    </row>
    <row r="2" spans="1:2" x14ac:dyDescent="0.2">
      <c r="A2" s="12" t="s">
        <v>47</v>
      </c>
      <c r="B2" s="13">
        <v>2.9229729999999998</v>
      </c>
    </row>
    <row r="3" spans="1:2" x14ac:dyDescent="0.2">
      <c r="A3" s="12" t="s">
        <v>48</v>
      </c>
      <c r="B3" s="13">
        <v>1.850266</v>
      </c>
    </row>
    <row r="4" spans="1:2" x14ac:dyDescent="0.2">
      <c r="A4" s="12" t="s">
        <v>49</v>
      </c>
      <c r="B4" s="13">
        <v>1.0684450000000001</v>
      </c>
    </row>
    <row r="5" spans="1:2" x14ac:dyDescent="0.2">
      <c r="A5" s="12" t="s">
        <v>50</v>
      </c>
      <c r="B5" s="13">
        <v>0.67863099999999998</v>
      </c>
    </row>
    <row r="6" spans="1:2" x14ac:dyDescent="0.2">
      <c r="A6" s="12" t="s">
        <v>51</v>
      </c>
      <c r="B6" s="13">
        <v>0.47518100000000002</v>
      </c>
    </row>
    <row r="7" spans="1:2" x14ac:dyDescent="0.2">
      <c r="A7" s="12" t="s">
        <v>52</v>
      </c>
      <c r="B7" s="13">
        <v>0.30359399999999997</v>
      </c>
    </row>
    <row r="8" spans="1:2" x14ac:dyDescent="0.2">
      <c r="A8" s="12" t="s">
        <v>53</v>
      </c>
      <c r="B8" s="13">
        <v>0.22078300000000001</v>
      </c>
    </row>
    <row r="9" spans="1:2" x14ac:dyDescent="0.2">
      <c r="A9" s="12" t="s">
        <v>54</v>
      </c>
      <c r="B9" s="13">
        <v>0.16536300000000001</v>
      </c>
    </row>
    <row r="10" spans="1:2" x14ac:dyDescent="0.2">
      <c r="A10" s="12" t="s">
        <v>55</v>
      </c>
      <c r="B10" s="13">
        <v>0.116727</v>
      </c>
    </row>
    <row r="11" spans="1:2" x14ac:dyDescent="0.2">
      <c r="A11" s="12" t="s">
        <v>56</v>
      </c>
      <c r="B11" s="13">
        <v>7.0227999999999999E-2</v>
      </c>
    </row>
    <row r="12" spans="1:2" x14ac:dyDescent="0.2">
      <c r="A12" s="12" t="s">
        <v>57</v>
      </c>
      <c r="B12" s="13">
        <v>3.9572999999999997E-2</v>
      </c>
    </row>
    <row r="13" spans="1:2" x14ac:dyDescent="0.2">
      <c r="A13" s="11" t="s">
        <v>59</v>
      </c>
      <c r="B13" s="10">
        <v>7.0999999999999994E-2</v>
      </c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4EB1A5CA466C40AED0ECEFB170C35F" ma:contentTypeVersion="10" ma:contentTypeDescription="Crie um novo documento." ma:contentTypeScope="" ma:versionID="989991ad2ef5cb0f1aaa8bfcae02c04b">
  <xsd:schema xmlns:xsd="http://www.w3.org/2001/XMLSchema" xmlns:xs="http://www.w3.org/2001/XMLSchema" xmlns:p="http://schemas.microsoft.com/office/2006/metadata/properties" xmlns:ns3="7ef28e3e-2400-4b01-98a4-25c26964628a" xmlns:ns4="548a17b2-b89b-4143-9488-155cc7d96b88" targetNamespace="http://schemas.microsoft.com/office/2006/metadata/properties" ma:root="true" ma:fieldsID="33848f86b00458462b4f3b59912d6ae8" ns3:_="" ns4:_="">
    <xsd:import namespace="7ef28e3e-2400-4b01-98a4-25c26964628a"/>
    <xsd:import namespace="548a17b2-b89b-4143-9488-155cc7d96b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28e3e-2400-4b01-98a4-25c2696462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a17b2-b89b-4143-9488-155cc7d96b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AC86E7-DF6E-49D3-BF36-4AD8B20ED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28e3e-2400-4b01-98a4-25c26964628a"/>
    <ds:schemaRef ds:uri="548a17b2-b89b-4143-9488-155cc7d96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F29BD-5333-407E-ADE5-99715D01115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548a17b2-b89b-4143-9488-155cc7d96b88"/>
    <ds:schemaRef ds:uri="7ef28e3e-2400-4b01-98a4-25c26964628a"/>
  </ds:schemaRefs>
</ds:datastoreItem>
</file>

<file path=customXml/itemProps3.xml><?xml version="1.0" encoding="utf-8"?>
<ds:datastoreItem xmlns:ds="http://schemas.openxmlformats.org/officeDocument/2006/customXml" ds:itemID="{38BEF2AC-1154-4FBA-B54F-CB01C2DDF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2</vt:lpstr>
      <vt:lpstr>CABOS BT</vt:lpstr>
      <vt:lpstr>'Anexo 2'!Area_de_impressao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CALCULO DE QUEDA DE TENSÃO</dc:title>
  <dc:creator>ANDERSON DE FIGUEIREDO</dc:creator>
  <cp:lastModifiedBy>Aline de Paula Fernandes</cp:lastModifiedBy>
  <cp:lastPrinted>2003-04-08T11:26:14Z</cp:lastPrinted>
  <dcterms:created xsi:type="dcterms:W3CDTF">2003-04-07T16:24:39Z</dcterms:created>
  <dcterms:modified xsi:type="dcterms:W3CDTF">2020-09-11T18:09:03Z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0x010100A14EB1A5CA466C40AED0ECEFB170C35F</vt:lpwstr>
  </property>
</Properties>
</file>